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20" windowWidth="17115" windowHeight="8700"/>
  </bookViews>
  <sheets>
    <sheet name="Мл. школьники" sheetId="4" r:id="rId1"/>
    <sheet name="ОВЗ мл" sheetId="10" r:id="rId2"/>
    <sheet name="ОВЗ ст" sheetId="18" r:id="rId3"/>
    <sheet name="Раздор подв" sheetId="29" r:id="rId4"/>
    <sheet name="Киовский подв" sheetId="30" r:id="rId5"/>
  </sheets>
  <calcPr calcId="144525"/>
</workbook>
</file>

<file path=xl/calcChain.xml><?xml version="1.0" encoding="utf-8"?>
<calcChain xmlns="http://schemas.openxmlformats.org/spreadsheetml/2006/main">
  <c r="H72" i="30" l="1"/>
  <c r="I70" i="30"/>
  <c r="H70" i="30"/>
  <c r="G70" i="30"/>
  <c r="F70" i="30"/>
  <c r="E70" i="30"/>
  <c r="D70" i="30"/>
  <c r="C70" i="30"/>
  <c r="H66" i="30"/>
  <c r="G66" i="30"/>
  <c r="F66" i="30"/>
  <c r="E66" i="30"/>
  <c r="D66" i="30"/>
  <c r="C66" i="30"/>
  <c r="I66" i="30"/>
  <c r="H62" i="30"/>
  <c r="G62" i="30"/>
  <c r="F62" i="30"/>
  <c r="E62" i="30"/>
  <c r="D62" i="30"/>
  <c r="C62" i="30"/>
  <c r="I62" i="30"/>
  <c r="I58" i="30"/>
  <c r="H58" i="30"/>
  <c r="G58" i="30"/>
  <c r="F58" i="30"/>
  <c r="E58" i="30"/>
  <c r="D58" i="30"/>
  <c r="C58" i="30"/>
  <c r="I54" i="30"/>
  <c r="H54" i="30"/>
  <c r="G54" i="30"/>
  <c r="F54" i="30"/>
  <c r="E54" i="30"/>
  <c r="D54" i="30"/>
  <c r="C54" i="30"/>
  <c r="H50" i="30"/>
  <c r="G50" i="30"/>
  <c r="F50" i="30"/>
  <c r="E50" i="30"/>
  <c r="D50" i="30"/>
  <c r="C50" i="30"/>
  <c r="I50" i="30"/>
  <c r="I46" i="30"/>
  <c r="H46" i="30"/>
  <c r="G46" i="30"/>
  <c r="F46" i="30"/>
  <c r="E46" i="30"/>
  <c r="D46" i="30"/>
  <c r="C46" i="30"/>
  <c r="I42" i="30"/>
  <c r="H42" i="30"/>
  <c r="G42" i="30"/>
  <c r="F42" i="30"/>
  <c r="E42" i="30"/>
  <c r="D42" i="30"/>
  <c r="C42" i="30"/>
  <c r="I38" i="30"/>
  <c r="H38" i="30"/>
  <c r="G38" i="30"/>
  <c r="F38" i="30"/>
  <c r="E38" i="30"/>
  <c r="D38" i="30"/>
  <c r="C38" i="30"/>
  <c r="H34" i="30"/>
  <c r="G34" i="30"/>
  <c r="G71" i="30" s="1"/>
  <c r="G72" i="30" s="1"/>
  <c r="F34" i="30"/>
  <c r="F71" i="30" s="1"/>
  <c r="F72" i="30" s="1"/>
  <c r="E34" i="30"/>
  <c r="E71" i="30" s="1"/>
  <c r="E72" i="30" s="1"/>
  <c r="D34" i="30"/>
  <c r="D71" i="30" s="1"/>
  <c r="D72" i="30" s="1"/>
  <c r="C34" i="30"/>
  <c r="I34" i="30"/>
  <c r="D103" i="18"/>
  <c r="E103" i="18"/>
  <c r="F103" i="18"/>
  <c r="G103" i="18"/>
  <c r="H103" i="18"/>
  <c r="I103" i="18"/>
  <c r="C103" i="18"/>
  <c r="D55" i="29"/>
  <c r="E55" i="29"/>
  <c r="F55" i="29"/>
  <c r="G55" i="29"/>
  <c r="H55" i="29"/>
  <c r="I55" i="29"/>
  <c r="C55" i="29"/>
  <c r="I52" i="29"/>
  <c r="C52" i="29"/>
  <c r="I51" i="29"/>
  <c r="D103" i="10"/>
  <c r="E103" i="10"/>
  <c r="F103" i="10"/>
  <c r="G103" i="10"/>
  <c r="H103" i="10"/>
  <c r="I103" i="10"/>
  <c r="C103" i="10"/>
  <c r="D124" i="4"/>
  <c r="E124" i="4"/>
  <c r="F124" i="4"/>
  <c r="G124" i="4"/>
  <c r="H124" i="4"/>
  <c r="I124" i="4"/>
  <c r="C124" i="4"/>
  <c r="I71" i="30" l="1"/>
  <c r="I72" i="30" s="1"/>
  <c r="C71" i="30"/>
  <c r="C72" i="30" s="1"/>
  <c r="I32" i="29" l="1"/>
  <c r="I71" i="29"/>
  <c r="I74" i="29" s="1"/>
  <c r="C42" i="29"/>
  <c r="C44" i="29" s="1"/>
  <c r="I66" i="29"/>
  <c r="I64" i="29"/>
  <c r="I78" i="29"/>
  <c r="H78" i="29"/>
  <c r="G78" i="29"/>
  <c r="F78" i="29"/>
  <c r="E78" i="29"/>
  <c r="D78" i="29"/>
  <c r="C78" i="29"/>
  <c r="H74" i="29"/>
  <c r="G74" i="29"/>
  <c r="F74" i="29"/>
  <c r="E74" i="29"/>
  <c r="D74" i="29"/>
  <c r="C74" i="29"/>
  <c r="I69" i="29"/>
  <c r="H69" i="29"/>
  <c r="G69" i="29"/>
  <c r="F69" i="29"/>
  <c r="E69" i="29"/>
  <c r="D69" i="29"/>
  <c r="C69" i="29"/>
  <c r="H64" i="29"/>
  <c r="G64" i="29"/>
  <c r="F64" i="29"/>
  <c r="E64" i="29"/>
  <c r="D64" i="29"/>
  <c r="C64" i="29"/>
  <c r="I59" i="29"/>
  <c r="H59" i="29"/>
  <c r="G59" i="29"/>
  <c r="F59" i="29"/>
  <c r="E59" i="29"/>
  <c r="D59" i="29"/>
  <c r="C59" i="29"/>
  <c r="I49" i="29"/>
  <c r="H49" i="29"/>
  <c r="G49" i="29"/>
  <c r="F49" i="29"/>
  <c r="E49" i="29"/>
  <c r="D49" i="29"/>
  <c r="C49" i="29"/>
  <c r="I44" i="29"/>
  <c r="H44" i="29"/>
  <c r="G44" i="29"/>
  <c r="F44" i="29"/>
  <c r="E44" i="29"/>
  <c r="D44" i="29"/>
  <c r="I39" i="29"/>
  <c r="H39" i="29"/>
  <c r="G39" i="29"/>
  <c r="F39" i="29"/>
  <c r="E39" i="29"/>
  <c r="D39" i="29"/>
  <c r="C39" i="29"/>
  <c r="I35" i="29"/>
  <c r="H35" i="29"/>
  <c r="H80" i="29" s="1"/>
  <c r="G35" i="29"/>
  <c r="F35" i="29"/>
  <c r="F79" i="29" s="1"/>
  <c r="F80" i="29" s="1"/>
  <c r="E35" i="29"/>
  <c r="D35" i="29"/>
  <c r="D79" i="29" s="1"/>
  <c r="D80" i="29" s="1"/>
  <c r="C35" i="29"/>
  <c r="I137" i="18"/>
  <c r="H137" i="18"/>
  <c r="G137" i="18"/>
  <c r="F137" i="18"/>
  <c r="E137" i="18"/>
  <c r="D137" i="18"/>
  <c r="C137" i="18"/>
  <c r="I133" i="18"/>
  <c r="H133" i="18"/>
  <c r="H138" i="18" s="1"/>
  <c r="G133" i="18"/>
  <c r="G138" i="18" s="1"/>
  <c r="F133" i="18"/>
  <c r="F138" i="18" s="1"/>
  <c r="E133" i="18"/>
  <c r="E138" i="18" s="1"/>
  <c r="D133" i="18"/>
  <c r="D138" i="18" s="1"/>
  <c r="C133" i="18"/>
  <c r="I125" i="18"/>
  <c r="H125" i="18"/>
  <c r="G125" i="18"/>
  <c r="F125" i="18"/>
  <c r="E125" i="18"/>
  <c r="D125" i="18"/>
  <c r="C125" i="18"/>
  <c r="I122" i="18"/>
  <c r="H122" i="18"/>
  <c r="H126" i="18" s="1"/>
  <c r="G122" i="18"/>
  <c r="F122" i="18"/>
  <c r="F126" i="18" s="1"/>
  <c r="E122" i="18"/>
  <c r="D122" i="18"/>
  <c r="D126" i="18" s="1"/>
  <c r="C122" i="18"/>
  <c r="I115" i="18"/>
  <c r="H115" i="18"/>
  <c r="G115" i="18"/>
  <c r="F115" i="18"/>
  <c r="E115" i="18"/>
  <c r="D115" i="18"/>
  <c r="C115" i="18"/>
  <c r="I112" i="18"/>
  <c r="H112" i="18"/>
  <c r="H116" i="18" s="1"/>
  <c r="G112" i="18"/>
  <c r="F112" i="18"/>
  <c r="F116" i="18" s="1"/>
  <c r="E112" i="18"/>
  <c r="D112" i="18"/>
  <c r="D116" i="18" s="1"/>
  <c r="C112" i="18"/>
  <c r="I106" i="18"/>
  <c r="H106" i="18"/>
  <c r="G106" i="18"/>
  <c r="F106" i="18"/>
  <c r="E106" i="18"/>
  <c r="D106" i="18"/>
  <c r="C106" i="18"/>
  <c r="H107" i="18"/>
  <c r="F107" i="18"/>
  <c r="D107" i="18"/>
  <c r="I95" i="18"/>
  <c r="H95" i="18"/>
  <c r="G95" i="18"/>
  <c r="F95" i="18"/>
  <c r="E95" i="18"/>
  <c r="D95" i="18"/>
  <c r="C95" i="18"/>
  <c r="I91" i="18"/>
  <c r="H91" i="18"/>
  <c r="H96" i="18" s="1"/>
  <c r="G91" i="18"/>
  <c r="F91" i="18"/>
  <c r="F96" i="18" s="1"/>
  <c r="E91" i="18"/>
  <c r="D91" i="18"/>
  <c r="D96" i="18" s="1"/>
  <c r="C91" i="18"/>
  <c r="I83" i="18"/>
  <c r="H83" i="18"/>
  <c r="G83" i="18"/>
  <c r="F83" i="18"/>
  <c r="E83" i="18"/>
  <c r="D83" i="18"/>
  <c r="C83" i="18"/>
  <c r="I80" i="18"/>
  <c r="H80" i="18"/>
  <c r="H84" i="18" s="1"/>
  <c r="G80" i="18"/>
  <c r="F80" i="18"/>
  <c r="F84" i="18" s="1"/>
  <c r="E80" i="18"/>
  <c r="D80" i="18"/>
  <c r="D84" i="18" s="1"/>
  <c r="C80" i="18"/>
  <c r="I73" i="18"/>
  <c r="H73" i="18"/>
  <c r="G73" i="18"/>
  <c r="F73" i="18"/>
  <c r="E73" i="18"/>
  <c r="D73" i="18"/>
  <c r="C73" i="18"/>
  <c r="I70" i="18"/>
  <c r="H70" i="18"/>
  <c r="G70" i="18"/>
  <c r="F70" i="18"/>
  <c r="E70" i="18"/>
  <c r="D70" i="18"/>
  <c r="C70" i="18"/>
  <c r="I62" i="18"/>
  <c r="H62" i="18"/>
  <c r="G62" i="18"/>
  <c r="F62" i="18"/>
  <c r="E62" i="18"/>
  <c r="D62" i="18"/>
  <c r="C62" i="18"/>
  <c r="I59" i="18"/>
  <c r="H59" i="18"/>
  <c r="H63" i="18" s="1"/>
  <c r="G59" i="18"/>
  <c r="F59" i="18"/>
  <c r="F63" i="18" s="1"/>
  <c r="E59" i="18"/>
  <c r="D59" i="18"/>
  <c r="D63" i="18" s="1"/>
  <c r="C59" i="18"/>
  <c r="I51" i="18"/>
  <c r="H51" i="18"/>
  <c r="G51" i="18"/>
  <c r="F51" i="18"/>
  <c r="E51" i="18"/>
  <c r="D51" i="18"/>
  <c r="C51" i="18"/>
  <c r="I47" i="18"/>
  <c r="H47" i="18"/>
  <c r="G47" i="18"/>
  <c r="F47" i="18"/>
  <c r="E47" i="18"/>
  <c r="D47" i="18"/>
  <c r="C47" i="18"/>
  <c r="I39" i="18"/>
  <c r="I142" i="18" s="1"/>
  <c r="H39" i="18"/>
  <c r="G39" i="18"/>
  <c r="G142" i="18" s="1"/>
  <c r="F39" i="18"/>
  <c r="F142" i="18" s="1"/>
  <c r="E39" i="18"/>
  <c r="E142" i="18" s="1"/>
  <c r="D39" i="18"/>
  <c r="D142" i="18" s="1"/>
  <c r="C39" i="18"/>
  <c r="C142" i="18" s="1"/>
  <c r="I36" i="18"/>
  <c r="I141" i="18" s="1"/>
  <c r="H36" i="18"/>
  <c r="H141" i="18" s="1"/>
  <c r="G36" i="18"/>
  <c r="G141" i="18" s="1"/>
  <c r="F36" i="18"/>
  <c r="F141" i="18" s="1"/>
  <c r="E36" i="18"/>
  <c r="E141" i="18" s="1"/>
  <c r="D36" i="18"/>
  <c r="D141" i="18" s="1"/>
  <c r="C36" i="18"/>
  <c r="E79" i="29" l="1"/>
  <c r="E80" i="29" s="1"/>
  <c r="G79" i="29"/>
  <c r="G80" i="29" s="1"/>
  <c r="C79" i="29"/>
  <c r="C80" i="29" s="1"/>
  <c r="I79" i="29"/>
  <c r="I80" i="29" s="1"/>
  <c r="D74" i="18"/>
  <c r="F74" i="18"/>
  <c r="H74" i="18"/>
  <c r="D52" i="18"/>
  <c r="F52" i="18"/>
  <c r="H52" i="18"/>
  <c r="C138" i="18"/>
  <c r="C126" i="18"/>
  <c r="E126" i="18"/>
  <c r="G126" i="18"/>
  <c r="I126" i="18"/>
  <c r="C116" i="18"/>
  <c r="E116" i="18"/>
  <c r="G116" i="18"/>
  <c r="I116" i="18"/>
  <c r="C107" i="18"/>
  <c r="E107" i="18"/>
  <c r="G107" i="18"/>
  <c r="I107" i="18"/>
  <c r="C96" i="18"/>
  <c r="E96" i="18"/>
  <c r="G96" i="18"/>
  <c r="I96" i="18"/>
  <c r="C84" i="18"/>
  <c r="E84" i="18"/>
  <c r="G84" i="18"/>
  <c r="I84" i="18"/>
  <c r="C74" i="18"/>
  <c r="E74" i="18"/>
  <c r="G74" i="18"/>
  <c r="I74" i="18"/>
  <c r="C63" i="18"/>
  <c r="E63" i="18"/>
  <c r="G63" i="18"/>
  <c r="I63" i="18"/>
  <c r="C52" i="18"/>
  <c r="E52" i="18"/>
  <c r="G52" i="18"/>
  <c r="I52" i="18"/>
  <c r="I138" i="18"/>
  <c r="C141" i="18"/>
  <c r="D40" i="18"/>
  <c r="D139" i="18" s="1"/>
  <c r="D140" i="18" s="1"/>
  <c r="F40" i="18"/>
  <c r="H40" i="18"/>
  <c r="H139" i="18" s="1"/>
  <c r="H140" i="18" s="1"/>
  <c r="C40" i="18"/>
  <c r="E40" i="18"/>
  <c r="E139" i="18" s="1"/>
  <c r="E140" i="18" s="1"/>
  <c r="G40" i="18"/>
  <c r="I40" i="18"/>
  <c r="I137" i="10"/>
  <c r="H137" i="10"/>
  <c r="G137" i="10"/>
  <c r="F137" i="10"/>
  <c r="E137" i="10"/>
  <c r="D137" i="10"/>
  <c r="C137" i="10"/>
  <c r="I133" i="10"/>
  <c r="H133" i="10"/>
  <c r="G133" i="10"/>
  <c r="G138" i="10" s="1"/>
  <c r="F133" i="10"/>
  <c r="E133" i="10"/>
  <c r="E138" i="10" s="1"/>
  <c r="D133" i="10"/>
  <c r="C133" i="10"/>
  <c r="I125" i="10"/>
  <c r="H125" i="10"/>
  <c r="G125" i="10"/>
  <c r="F125" i="10"/>
  <c r="E125" i="10"/>
  <c r="D125" i="10"/>
  <c r="C125" i="10"/>
  <c r="I122" i="10"/>
  <c r="H122" i="10"/>
  <c r="G122" i="10"/>
  <c r="G126" i="10" s="1"/>
  <c r="F122" i="10"/>
  <c r="E122" i="10"/>
  <c r="E126" i="10" s="1"/>
  <c r="D122" i="10"/>
  <c r="C122" i="10"/>
  <c r="C126" i="10" s="1"/>
  <c r="I115" i="10"/>
  <c r="H115" i="10"/>
  <c r="C115" i="10"/>
  <c r="G115" i="10"/>
  <c r="F115" i="10"/>
  <c r="E115" i="10"/>
  <c r="D115" i="10"/>
  <c r="I112" i="10"/>
  <c r="H112" i="10"/>
  <c r="G112" i="10"/>
  <c r="G116" i="10" s="1"/>
  <c r="F112" i="10"/>
  <c r="F116" i="10" s="1"/>
  <c r="E112" i="10"/>
  <c r="E116" i="10" s="1"/>
  <c r="D112" i="10"/>
  <c r="D116" i="10" s="1"/>
  <c r="C112" i="10"/>
  <c r="I106" i="10"/>
  <c r="H106" i="10"/>
  <c r="G106" i="10"/>
  <c r="F106" i="10"/>
  <c r="E106" i="10"/>
  <c r="D106" i="10"/>
  <c r="C106" i="10"/>
  <c r="G107" i="10"/>
  <c r="E107" i="10"/>
  <c r="I95" i="10"/>
  <c r="H95" i="10"/>
  <c r="G95" i="10"/>
  <c r="F95" i="10"/>
  <c r="E95" i="10"/>
  <c r="D95" i="10"/>
  <c r="C95" i="10"/>
  <c r="I91" i="10"/>
  <c r="H91" i="10"/>
  <c r="G91" i="10"/>
  <c r="F91" i="10"/>
  <c r="E91" i="10"/>
  <c r="D91" i="10"/>
  <c r="C91" i="10"/>
  <c r="I83" i="10"/>
  <c r="H83" i="10"/>
  <c r="G83" i="10"/>
  <c r="F83" i="10"/>
  <c r="E83" i="10"/>
  <c r="D83" i="10"/>
  <c r="C83" i="10"/>
  <c r="I80" i="10"/>
  <c r="H80" i="10"/>
  <c r="G80" i="10"/>
  <c r="F80" i="10"/>
  <c r="E80" i="10"/>
  <c r="D80" i="10"/>
  <c r="C80" i="10"/>
  <c r="I73" i="10"/>
  <c r="H73" i="10"/>
  <c r="C73" i="10"/>
  <c r="G73" i="10"/>
  <c r="F73" i="10"/>
  <c r="E73" i="10"/>
  <c r="D73" i="10"/>
  <c r="I70" i="10"/>
  <c r="H70" i="10"/>
  <c r="G70" i="10"/>
  <c r="G74" i="10" s="1"/>
  <c r="F70" i="10"/>
  <c r="F74" i="10" s="1"/>
  <c r="E70" i="10"/>
  <c r="E74" i="10" s="1"/>
  <c r="D70" i="10"/>
  <c r="D74" i="10" s="1"/>
  <c r="C70" i="10"/>
  <c r="I62" i="10"/>
  <c r="H62" i="10"/>
  <c r="G62" i="10"/>
  <c r="F62" i="10"/>
  <c r="E62" i="10"/>
  <c r="D62" i="10"/>
  <c r="C62" i="10"/>
  <c r="I59" i="10"/>
  <c r="H59" i="10"/>
  <c r="G59" i="10"/>
  <c r="F59" i="10"/>
  <c r="E59" i="10"/>
  <c r="D59" i="10"/>
  <c r="C59" i="10"/>
  <c r="I51" i="10"/>
  <c r="H51" i="10"/>
  <c r="G51" i="10"/>
  <c r="F51" i="10"/>
  <c r="E51" i="10"/>
  <c r="D51" i="10"/>
  <c r="C51" i="10"/>
  <c r="I47" i="10"/>
  <c r="H47" i="10"/>
  <c r="G47" i="10"/>
  <c r="F47" i="10"/>
  <c r="E47" i="10"/>
  <c r="D47" i="10"/>
  <c r="C47" i="10"/>
  <c r="I39" i="10"/>
  <c r="H39" i="10"/>
  <c r="C39" i="10"/>
  <c r="C142" i="10" s="1"/>
  <c r="G39" i="10"/>
  <c r="F39" i="10"/>
  <c r="E39" i="10"/>
  <c r="D39" i="10"/>
  <c r="I36" i="10"/>
  <c r="H36" i="10"/>
  <c r="H141" i="10" s="1"/>
  <c r="G36" i="10"/>
  <c r="F36" i="10"/>
  <c r="F141" i="10" s="1"/>
  <c r="E36" i="10"/>
  <c r="D36" i="10"/>
  <c r="D141" i="10" s="1"/>
  <c r="C36" i="10"/>
  <c r="G139" i="18" l="1"/>
  <c r="G140" i="18" s="1"/>
  <c r="C141" i="10"/>
  <c r="E141" i="10"/>
  <c r="G141" i="10"/>
  <c r="E63" i="10"/>
  <c r="G63" i="10"/>
  <c r="E84" i="10"/>
  <c r="G84" i="10"/>
  <c r="E96" i="10"/>
  <c r="G96" i="10"/>
  <c r="I139" i="18"/>
  <c r="I140" i="18" s="1"/>
  <c r="C139" i="18"/>
  <c r="C140" i="18" s="1"/>
  <c r="F139" i="18"/>
  <c r="F140" i="18" s="1"/>
  <c r="I141" i="10"/>
  <c r="D52" i="10"/>
  <c r="F52" i="10"/>
  <c r="H52" i="10"/>
  <c r="D63" i="10"/>
  <c r="F63" i="10"/>
  <c r="H63" i="10"/>
  <c r="H74" i="10"/>
  <c r="D84" i="10"/>
  <c r="F84" i="10"/>
  <c r="H84" i="10"/>
  <c r="D96" i="10"/>
  <c r="F96" i="10"/>
  <c r="H96" i="10"/>
  <c r="D107" i="10"/>
  <c r="F107" i="10"/>
  <c r="H107" i="10"/>
  <c r="H116" i="10"/>
  <c r="D126" i="10"/>
  <c r="F126" i="10"/>
  <c r="H126" i="10"/>
  <c r="E142" i="10"/>
  <c r="G142" i="10"/>
  <c r="E52" i="10"/>
  <c r="G52" i="10"/>
  <c r="C96" i="10"/>
  <c r="C84" i="10"/>
  <c r="I74" i="10"/>
  <c r="C74" i="10"/>
  <c r="I142" i="10"/>
  <c r="C63" i="10"/>
  <c r="I52" i="10"/>
  <c r="C52" i="10"/>
  <c r="C107" i="10"/>
  <c r="I116" i="10"/>
  <c r="C116" i="10"/>
  <c r="C138" i="10"/>
  <c r="D142" i="10"/>
  <c r="F142" i="10"/>
  <c r="D138" i="10"/>
  <c r="F138" i="10"/>
  <c r="H138" i="10"/>
  <c r="I138" i="10"/>
  <c r="I126" i="10"/>
  <c r="I107" i="10"/>
  <c r="I96" i="10"/>
  <c r="I84" i="10"/>
  <c r="I63" i="10"/>
  <c r="D40" i="10"/>
  <c r="D139" i="10" s="1"/>
  <c r="D140" i="10" s="1"/>
  <c r="F40" i="10"/>
  <c r="H40" i="10"/>
  <c r="H139" i="10" s="1"/>
  <c r="H140" i="10" s="1"/>
  <c r="C40" i="10"/>
  <c r="E40" i="10"/>
  <c r="E139" i="10" s="1"/>
  <c r="E140" i="10" s="1"/>
  <c r="G40" i="10"/>
  <c r="I40" i="10"/>
  <c r="I110" i="4"/>
  <c r="H110" i="4"/>
  <c r="G110" i="4"/>
  <c r="F110" i="4"/>
  <c r="E110" i="4"/>
  <c r="D110" i="4"/>
  <c r="C110" i="4"/>
  <c r="F83" i="4"/>
  <c r="G38" i="4"/>
  <c r="F38" i="4"/>
  <c r="E38" i="4"/>
  <c r="D38" i="4"/>
  <c r="G83" i="4"/>
  <c r="E83" i="4"/>
  <c r="D83" i="4"/>
  <c r="G139" i="4"/>
  <c r="F139" i="4"/>
  <c r="E139" i="4"/>
  <c r="D139" i="4"/>
  <c r="I166" i="4"/>
  <c r="H166" i="4"/>
  <c r="G166" i="4"/>
  <c r="F166" i="4"/>
  <c r="E166" i="4"/>
  <c r="D166" i="4"/>
  <c r="C166" i="4"/>
  <c r="F139" i="10" l="1"/>
  <c r="F140" i="10" s="1"/>
  <c r="G139" i="10"/>
  <c r="G140" i="10" s="1"/>
  <c r="C139" i="10"/>
  <c r="C140" i="10" s="1"/>
  <c r="I139" i="10"/>
  <c r="I140" i="10" s="1"/>
  <c r="D66" i="4" l="1"/>
  <c r="E66" i="4"/>
  <c r="F66" i="4"/>
  <c r="G66" i="4"/>
  <c r="H66" i="4"/>
  <c r="I66" i="4"/>
  <c r="C66" i="4"/>
  <c r="D137" i="4"/>
  <c r="E137" i="4"/>
  <c r="F137" i="4"/>
  <c r="G137" i="4"/>
  <c r="H137" i="4"/>
  <c r="I137" i="4"/>
  <c r="C137" i="4"/>
  <c r="D173" i="4" l="1"/>
  <c r="E173" i="4"/>
  <c r="F173" i="4"/>
  <c r="G173" i="4"/>
  <c r="H173" i="4"/>
  <c r="I173" i="4"/>
  <c r="C173" i="4"/>
  <c r="D158" i="4"/>
  <c r="E158" i="4"/>
  <c r="F158" i="4"/>
  <c r="G158" i="4"/>
  <c r="H158" i="4"/>
  <c r="I158" i="4"/>
  <c r="C158" i="4"/>
  <c r="D144" i="4"/>
  <c r="E144" i="4"/>
  <c r="F144" i="4"/>
  <c r="G144" i="4"/>
  <c r="H144" i="4"/>
  <c r="I144" i="4"/>
  <c r="C144" i="4"/>
  <c r="D131" i="4"/>
  <c r="D132" i="4" s="1"/>
  <c r="E131" i="4"/>
  <c r="E132" i="4" s="1"/>
  <c r="F131" i="4"/>
  <c r="F132" i="4" s="1"/>
  <c r="G131" i="4"/>
  <c r="G132" i="4" s="1"/>
  <c r="H131" i="4"/>
  <c r="H132" i="4" s="1"/>
  <c r="I131" i="4"/>
  <c r="I132" i="4" s="1"/>
  <c r="C131" i="4"/>
  <c r="C132" i="4" s="1"/>
  <c r="C116" i="4"/>
  <c r="C117" i="4" s="1"/>
  <c r="C102" i="4"/>
  <c r="D88" i="4"/>
  <c r="E88" i="4"/>
  <c r="F88" i="4"/>
  <c r="G88" i="4"/>
  <c r="H88" i="4"/>
  <c r="I88" i="4"/>
  <c r="C88" i="4"/>
  <c r="D73" i="4"/>
  <c r="E73" i="4"/>
  <c r="F73" i="4"/>
  <c r="G73" i="4"/>
  <c r="H73" i="4"/>
  <c r="I73" i="4"/>
  <c r="C73" i="4"/>
  <c r="D58" i="4"/>
  <c r="E58" i="4"/>
  <c r="F58" i="4"/>
  <c r="G58" i="4"/>
  <c r="H58" i="4"/>
  <c r="I58" i="4"/>
  <c r="C58" i="4"/>
  <c r="D43" i="4"/>
  <c r="E43" i="4"/>
  <c r="F43" i="4"/>
  <c r="G43" i="4"/>
  <c r="H43" i="4"/>
  <c r="I43" i="4"/>
  <c r="C43" i="4"/>
  <c r="D151" i="4" l="1"/>
  <c r="D159" i="4" s="1"/>
  <c r="E151" i="4"/>
  <c r="E159" i="4" s="1"/>
  <c r="F151" i="4"/>
  <c r="F159" i="4" s="1"/>
  <c r="G151" i="4"/>
  <c r="G159" i="4" s="1"/>
  <c r="H151" i="4"/>
  <c r="H159" i="4" s="1"/>
  <c r="I151" i="4"/>
  <c r="C151" i="4"/>
  <c r="D145" i="4"/>
  <c r="E145" i="4"/>
  <c r="F145" i="4"/>
  <c r="G145" i="4"/>
  <c r="H145" i="4"/>
  <c r="D116" i="4"/>
  <c r="D117" i="4" s="1"/>
  <c r="E116" i="4"/>
  <c r="E117" i="4" s="1"/>
  <c r="F116" i="4"/>
  <c r="G116" i="4"/>
  <c r="G117" i="4" s="1"/>
  <c r="H116" i="4"/>
  <c r="H117" i="4" s="1"/>
  <c r="I116" i="4"/>
  <c r="I117" i="4" s="1"/>
  <c r="D102" i="4"/>
  <c r="E102" i="4"/>
  <c r="F102" i="4"/>
  <c r="G102" i="4"/>
  <c r="H102" i="4"/>
  <c r="I102" i="4"/>
  <c r="D95" i="4"/>
  <c r="E95" i="4"/>
  <c r="F95" i="4"/>
  <c r="G95" i="4"/>
  <c r="H95" i="4"/>
  <c r="I95" i="4"/>
  <c r="C95" i="4"/>
  <c r="D81" i="4"/>
  <c r="D89" i="4" s="1"/>
  <c r="E81" i="4"/>
  <c r="E89" i="4" s="1"/>
  <c r="F81" i="4"/>
  <c r="F89" i="4" s="1"/>
  <c r="G81" i="4"/>
  <c r="G89" i="4" s="1"/>
  <c r="H81" i="4"/>
  <c r="H89" i="4" s="1"/>
  <c r="I81" i="4"/>
  <c r="C81" i="4"/>
  <c r="C89" i="4" s="1"/>
  <c r="D74" i="4"/>
  <c r="E74" i="4"/>
  <c r="F74" i="4"/>
  <c r="G74" i="4"/>
  <c r="H74" i="4"/>
  <c r="I74" i="4"/>
  <c r="C74" i="4"/>
  <c r="D51" i="4"/>
  <c r="D59" i="4" s="1"/>
  <c r="E51" i="4"/>
  <c r="E59" i="4" s="1"/>
  <c r="F51" i="4"/>
  <c r="F59" i="4" s="1"/>
  <c r="G51" i="4"/>
  <c r="G59" i="4" s="1"/>
  <c r="H51" i="4"/>
  <c r="H59" i="4" s="1"/>
  <c r="I51" i="4"/>
  <c r="I59" i="4" s="1"/>
  <c r="C51" i="4"/>
  <c r="C59" i="4" s="1"/>
  <c r="E178" i="4"/>
  <c r="G178" i="4"/>
  <c r="D36" i="4"/>
  <c r="D44" i="4" s="1"/>
  <c r="E36" i="4"/>
  <c r="E44" i="4" s="1"/>
  <c r="F36" i="4"/>
  <c r="F44" i="4" s="1"/>
  <c r="G36" i="4"/>
  <c r="G44" i="4" s="1"/>
  <c r="H36" i="4"/>
  <c r="H44" i="4" s="1"/>
  <c r="I36" i="4"/>
  <c r="I44" i="4" s="1"/>
  <c r="C178" i="4"/>
  <c r="C36" i="4"/>
  <c r="C44" i="4" s="1"/>
  <c r="F178" i="4" l="1"/>
  <c r="F117" i="4"/>
  <c r="G103" i="4"/>
  <c r="G177" i="4"/>
  <c r="E103" i="4"/>
  <c r="E177" i="4"/>
  <c r="C103" i="4"/>
  <c r="C177" i="4"/>
  <c r="H103" i="4"/>
  <c r="H177" i="4"/>
  <c r="F103" i="4"/>
  <c r="F177" i="4"/>
  <c r="D103" i="4"/>
  <c r="D177" i="4"/>
  <c r="I89" i="4"/>
  <c r="I177" i="4"/>
  <c r="D178" i="4"/>
  <c r="I103" i="4"/>
  <c r="C159" i="4"/>
  <c r="C145" i="4"/>
  <c r="C174" i="4"/>
  <c r="G174" i="4"/>
  <c r="G175" i="4" s="1"/>
  <c r="G176" i="4" s="1"/>
  <c r="E174" i="4"/>
  <c r="E175" i="4" s="1"/>
  <c r="E176" i="4" s="1"/>
  <c r="H174" i="4"/>
  <c r="H175" i="4" s="1"/>
  <c r="H176" i="4" s="1"/>
  <c r="F174" i="4"/>
  <c r="D174" i="4"/>
  <c r="D175" i="4" s="1"/>
  <c r="D176" i="4" s="1"/>
  <c r="I178" i="4"/>
  <c r="I174" i="4"/>
  <c r="I159" i="4"/>
  <c r="I145" i="4"/>
  <c r="F175" i="4" l="1"/>
  <c r="F176" i="4" s="1"/>
  <c r="C175" i="4"/>
  <c r="C176" i="4" s="1"/>
  <c r="I175" i="4"/>
  <c r="I176" i="4" s="1"/>
</calcChain>
</file>

<file path=xl/sharedStrings.xml><?xml version="1.0" encoding="utf-8"?>
<sst xmlns="http://schemas.openxmlformats.org/spreadsheetml/2006/main" count="985" uniqueCount="119">
  <si>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</si>
  <si>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</si>
  <si>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</si>
  <si>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</si>
  <si>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</si>
  <si>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</si>
  <si>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</si>
  <si>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</si>
  <si>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</si>
  <si>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Мл. школьники</t>
  </si>
  <si>
    <t>День 1</t>
  </si>
  <si>
    <t>ЗАВТРАК</t>
  </si>
  <si>
    <t>53</t>
  </si>
  <si>
    <t>Каша "Дружба"</t>
  </si>
  <si>
    <t>б/н</t>
  </si>
  <si>
    <t>Хлеб пшеничный</t>
  </si>
  <si>
    <t>143</t>
  </si>
  <si>
    <t>Чай с сахаром</t>
  </si>
  <si>
    <t>Фрукты сезонные или ассорти</t>
  </si>
  <si>
    <t>ИТОГО ЗА ЗАВТРАК</t>
  </si>
  <si>
    <t>ОБЕД</t>
  </si>
  <si>
    <t>28</t>
  </si>
  <si>
    <t>Суп вермишелевый на курином бульоне</t>
  </si>
  <si>
    <t>Хлеб ржаной</t>
  </si>
  <si>
    <t>117</t>
  </si>
  <si>
    <t>Плов с курицей (обед)</t>
  </si>
  <si>
    <t>ИТОГО ЗА ОБЕД</t>
  </si>
  <si>
    <t>ИТОГО ЗА ДЕНЬ:</t>
  </si>
  <si>
    <t>День 2</t>
  </si>
  <si>
    <t>632 ТТК</t>
  </si>
  <si>
    <t>Каша манная молочная жидкая</t>
  </si>
  <si>
    <t>1</t>
  </si>
  <si>
    <t>Сыр БЗМЖ в нарезке</t>
  </si>
  <si>
    <t>563</t>
  </si>
  <si>
    <t>Кондитерское изделие</t>
  </si>
  <si>
    <t>29</t>
  </si>
  <si>
    <t>Суп гороховый вегетарианский</t>
  </si>
  <si>
    <t>109</t>
  </si>
  <si>
    <t>Котлеты из говядины с курицей в соусе</t>
  </si>
  <si>
    <t>59</t>
  </si>
  <si>
    <t>Макароны отварные (обед)</t>
  </si>
  <si>
    <t>День 3</t>
  </si>
  <si>
    <t>110</t>
  </si>
  <si>
    <t>Котлеты из курицы в соусе</t>
  </si>
  <si>
    <t>Макароны отварные</t>
  </si>
  <si>
    <t>144</t>
  </si>
  <si>
    <t>Чай с лимоном и сахаром</t>
  </si>
  <si>
    <t>31</t>
  </si>
  <si>
    <t>Суп крестьянский с крупой (крупа перловая)</t>
  </si>
  <si>
    <t>113</t>
  </si>
  <si>
    <t>Фрикадельки куриные с овощами в соусе</t>
  </si>
  <si>
    <t>62</t>
  </si>
  <si>
    <t>Каша гречневая рассыпчатая</t>
  </si>
  <si>
    <t>184</t>
  </si>
  <si>
    <t>Компот из смеси сухофруктов</t>
  </si>
  <si>
    <t>День 4</t>
  </si>
  <si>
    <t>57</t>
  </si>
  <si>
    <t>Каша жидкая молочная пшенная</t>
  </si>
  <si>
    <t>196</t>
  </si>
  <si>
    <t>Напиток из шиповника</t>
  </si>
  <si>
    <t>День 5</t>
  </si>
  <si>
    <t>56</t>
  </si>
  <si>
    <t>2</t>
  </si>
  <si>
    <t>Масло сливочное БЗМЖ</t>
  </si>
  <si>
    <t>84</t>
  </si>
  <si>
    <t>Яйцо вареное</t>
  </si>
  <si>
    <t>35</t>
  </si>
  <si>
    <t>Борщ с капустой и картофелем вегетарианский</t>
  </si>
  <si>
    <t>День 6</t>
  </si>
  <si>
    <t>32</t>
  </si>
  <si>
    <t>Суп крестьянский с крупой (крупа рисовая)</t>
  </si>
  <si>
    <t>61</t>
  </si>
  <si>
    <t>Макароны отварные с сыром</t>
  </si>
  <si>
    <t>День 7</t>
  </si>
  <si>
    <t>64</t>
  </si>
  <si>
    <t>Рис отварной</t>
  </si>
  <si>
    <t>День 8</t>
  </si>
  <si>
    <t>Плов с курицей</t>
  </si>
  <si>
    <t>День 9</t>
  </si>
  <si>
    <t>День 10</t>
  </si>
  <si>
    <t>ИТОГО ЗА ВЕСЬ ПЕРИОД:</t>
  </si>
  <si>
    <t>СРЕДНЕЕ ЗНАЧЕНИЕ ЗА ПЕРИОД:</t>
  </si>
  <si>
    <t>СРЕДНЕЕ ЗНАЧЕНИЕ ЗА ПЕРИОД ЗАВТРАК:</t>
  </si>
  <si>
    <t>СРЕДНЕЕ ЗНАЧЕНИЕ ЗА ПЕРИОД ОБЕД:</t>
  </si>
  <si>
    <t>Ккал</t>
  </si>
  <si>
    <t>Цена</t>
  </si>
  <si>
    <t>"СОГЛАСОВАНО"</t>
  </si>
  <si>
    <t>"УТВЕРЖДАЮ"</t>
  </si>
  <si>
    <t>Индивидальный предприниматель</t>
  </si>
  <si>
    <t>Домбалян Лариса Виабовна</t>
  </si>
  <si>
    <t>Л.В. Домбалян</t>
  </si>
  <si>
    <t>Муниципального контракта на оказание услуг по организации горячего питания</t>
  </si>
  <si>
    <t>Сборник рецептур для обучающихся во всех образовательных учреждениях. Сборник технических</t>
  </si>
  <si>
    <t>нормативов, издательство Москва "Дели плюс" 2017г., рекомендовано НИИ питания РАМН,</t>
  </si>
  <si>
    <t xml:space="preserve">руководители разработки сборника Могильный М.П. (ГО ВПО ПГТУ), Тутельян В.А. (ГУУ НИИ питания </t>
  </si>
  <si>
    <t>РАМН) А.Я. Перевалов 2018 г</t>
  </si>
  <si>
    <t>Сборник рецептур блюд и типовых меню для организации питания детей школьного возраста</t>
  </si>
  <si>
    <t xml:space="preserve">Сборник технологических нормативов, рецептур блюд и кулинарных изделий для школ, </t>
  </si>
  <si>
    <t>образования, специализир.учреждений д/несовершеннолетних, нуждающихся в соц.реабилитации</t>
  </si>
  <si>
    <t xml:space="preserve">школ-интернатов, детских домов, детских оздоровительных учреждений профессионального  </t>
  </si>
  <si>
    <t>Директор МКОУ</t>
  </si>
  <si>
    <t>Курица отварная с соусом</t>
  </si>
  <si>
    <t>образовательных учреждений Камызякского района Астраханской области для учащихся от 7 до 11лет</t>
  </si>
  <si>
    <t>Суп молочный с вермишелью</t>
  </si>
  <si>
    <t>Салат из капусты с морковью</t>
  </si>
  <si>
    <t>Огурец сежий в нарезке</t>
  </si>
  <si>
    <t>Помидор свежий в нарезке</t>
  </si>
  <si>
    <t>10 ДНЕВНОЕ ОСНОВНОЕ МЕНЮ ПРИГОТАВЛИВАЕМЫХ БЛЮД</t>
  </si>
  <si>
    <t>РАЗРАБОТАНО С ИСПОЛЬЗОВАНИЕМ СанПиН 2.3/2.4.3590-20</t>
  </si>
  <si>
    <t>21.08.2023 г.</t>
  </si>
  <si>
    <t>2 ЗАВТРАК</t>
  </si>
  <si>
    <t>СРЕДНЕЕ ЗНАЧЕНИЕ ЗА ПЕРИОД 2 ЗАВТАК:</t>
  </si>
  <si>
    <t>ОВЗ  Ст. школьники</t>
  </si>
  <si>
    <t xml:space="preserve">ИТОГО </t>
  </si>
  <si>
    <t>Подвозимые  школьники</t>
  </si>
  <si>
    <t>СРЕДНЕЕ ЗНАЧЕНИЕ ЗА ВЕСЬ ПЕРИОД:</t>
  </si>
  <si>
    <t>ИТОГО ЗА 2 ЗАВТРАК</t>
  </si>
  <si>
    <t>ООО "Столичная Кулинарная Компания"</t>
  </si>
  <si>
    <t>директор Н.А. Гавриленко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</si>
</sst>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b/>
      <sz val="9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2" fillId="2" borderId="6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10" zoomScaleNormal="100" workbookViewId="0">
      <selection activeCell="L16" sqref="L16"/>
    </sheetView>
  </sheetViews>
  <sheetFormatPr defaultRowHeight="12.75" x14ac:dyDescent="0.2"/>
  <cols>
    <col min="1" max="1" width="10" style="10" customWidth="1"/>
    <col min="2" max="2" width="38.85546875" style="9" customWidth="1"/>
    <col min="3" max="3" width="6.85546875" style="10" customWidth="1"/>
    <col min="4" max="5" width="6" style="29" customWidth="1"/>
    <col min="6" max="6" width="7.28515625" style="29" customWidth="1"/>
    <col min="7" max="7" width="7.42578125" style="10" customWidth="1"/>
    <col min="8" max="8" width="7" style="10" customWidth="1"/>
    <col min="9" max="9" width="7.42578125" style="29" customWidth="1"/>
  </cols>
  <sheetData>
    <row r="1" spans="1:9" x14ac:dyDescent="0.2">
      <c r="B1" s="11" t="s">
        <v>87</v>
      </c>
      <c r="E1" s="47" t="s">
        <v>86</v>
      </c>
      <c r="F1" s="47"/>
      <c r="G1" s="47"/>
      <c r="H1" s="47"/>
      <c r="I1" s="47"/>
    </row>
    <row r="2" spans="1:9" x14ac:dyDescent="0.2">
      <c r="B2" s="9" t="s">
        <v>88</v>
      </c>
      <c r="E2" s="48" t="s">
        <v>117</v>
      </c>
      <c r="F2" s="48"/>
      <c r="G2" s="48"/>
      <c r="H2" s="48"/>
      <c r="I2" s="48"/>
    </row>
    <row r="3" spans="1:9" ht="12.75" customHeight="1" x14ac:dyDescent="0.2">
      <c r="B3" s="9" t="s">
        <v>89</v>
      </c>
      <c r="E3" s="49"/>
      <c r="F3" s="49"/>
      <c r="G3" s="49"/>
      <c r="H3" s="49"/>
      <c r="I3" s="49"/>
    </row>
    <row r="4" spans="1:9" ht="12.75" customHeight="1" x14ac:dyDescent="0.2">
      <c r="B4" s="12"/>
      <c r="E4" s="49" t="s">
        <v>118</v>
      </c>
      <c r="F4" s="49"/>
      <c r="G4" s="49"/>
      <c r="H4" s="49"/>
      <c r="I4" s="49"/>
    </row>
    <row r="5" spans="1:9" x14ac:dyDescent="0.2">
      <c r="B5" s="9" t="s">
        <v>90</v>
      </c>
      <c r="E5" s="50"/>
      <c r="F5" s="50"/>
      <c r="G5" s="50"/>
      <c r="H5" s="50"/>
      <c r="I5" s="50"/>
    </row>
    <row r="6" spans="1:9" x14ac:dyDescent="0.2">
      <c r="B6" s="9" t="s">
        <v>109</v>
      </c>
      <c r="E6" s="46"/>
      <c r="F6" s="46"/>
      <c r="G6" s="46"/>
      <c r="H6" s="46"/>
      <c r="I6" s="46"/>
    </row>
    <row r="8" spans="1:9" x14ac:dyDescent="0.2">
      <c r="B8" s="47" t="s">
        <v>86</v>
      </c>
      <c r="C8" s="47"/>
      <c r="D8" s="47"/>
      <c r="E8" s="47"/>
      <c r="F8" s="47"/>
    </row>
    <row r="9" spans="1:9" x14ac:dyDescent="0.2">
      <c r="B9" s="48" t="s">
        <v>100</v>
      </c>
      <c r="C9" s="48"/>
      <c r="D9" s="48"/>
      <c r="E9" s="48"/>
      <c r="F9" s="48"/>
    </row>
    <row r="10" spans="1:9" x14ac:dyDescent="0.2">
      <c r="B10" s="49"/>
      <c r="C10" s="49"/>
      <c r="D10" s="49"/>
      <c r="E10" s="49"/>
      <c r="F10" s="49"/>
    </row>
    <row r="11" spans="1:9" x14ac:dyDescent="0.2">
      <c r="B11" s="49"/>
      <c r="C11" s="49"/>
      <c r="D11" s="49"/>
      <c r="E11" s="49"/>
      <c r="F11" s="49"/>
    </row>
    <row r="12" spans="1:9" x14ac:dyDescent="0.2">
      <c r="B12" s="50"/>
      <c r="C12" s="50"/>
      <c r="D12" s="50"/>
      <c r="E12" s="50"/>
      <c r="F12" s="50"/>
    </row>
    <row r="16" spans="1:9" x14ac:dyDescent="0.2">
      <c r="A16" s="51" t="s">
        <v>107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52" t="s">
        <v>91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53" t="s">
        <v>102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1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52" t="s">
        <v>92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 t="s">
        <v>93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94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2" t="s">
        <v>95</v>
      </c>
      <c r="B23" s="52"/>
      <c r="C23" s="52"/>
      <c r="D23" s="52"/>
      <c r="E23" s="52"/>
      <c r="F23" s="52"/>
      <c r="G23" s="52"/>
      <c r="H23" s="52"/>
      <c r="I23" s="52"/>
    </row>
    <row r="24" spans="1:9" ht="12.75" customHeight="1" x14ac:dyDescent="0.2">
      <c r="A24" s="54" t="s">
        <v>96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2" t="s">
        <v>97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 t="s">
        <v>99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 t="s">
        <v>98</v>
      </c>
      <c r="B27" s="52"/>
      <c r="C27" s="52"/>
      <c r="D27" s="52"/>
      <c r="E27" s="52"/>
      <c r="F27" s="52"/>
      <c r="G27" s="52"/>
      <c r="H27" s="52"/>
      <c r="I27" s="52"/>
    </row>
    <row r="28" spans="1:9" s="1" customFormat="1" x14ac:dyDescent="0.2">
      <c r="A28" s="13"/>
      <c r="B28" s="13" t="s">
        <v>7</v>
      </c>
      <c r="C28" s="30" t="s">
        <v>9</v>
      </c>
      <c r="D28" s="30"/>
      <c r="E28" s="30"/>
      <c r="F28" s="30"/>
      <c r="G28" s="30"/>
      <c r="H28" s="30"/>
      <c r="I28" s="30"/>
    </row>
    <row r="29" spans="1:9" s="2" customFormat="1" ht="33" customHeight="1" x14ac:dyDescent="0.2">
      <c r="A29" s="31" t="s">
        <v>0</v>
      </c>
      <c r="B29" s="32" t="s">
        <v>1</v>
      </c>
      <c r="C29" s="31" t="s">
        <v>6</v>
      </c>
      <c r="D29" s="33" t="s">
        <v>8</v>
      </c>
      <c r="E29" s="33"/>
      <c r="F29" s="33"/>
      <c r="G29" s="34" t="s">
        <v>84</v>
      </c>
      <c r="H29" s="34" t="s">
        <v>5</v>
      </c>
      <c r="I29" s="35" t="s">
        <v>85</v>
      </c>
    </row>
    <row r="30" spans="1:9" s="3" customFormat="1" x14ac:dyDescent="0.2">
      <c r="A30" s="31"/>
      <c r="B30" s="32"/>
      <c r="C30" s="31"/>
      <c r="D30" s="24" t="s">
        <v>2</v>
      </c>
      <c r="E30" s="24" t="s">
        <v>3</v>
      </c>
      <c r="F30" s="24" t="s">
        <v>4</v>
      </c>
      <c r="G30" s="34"/>
      <c r="H30" s="34"/>
      <c r="I30" s="36"/>
    </row>
    <row r="31" spans="1:9" s="4" customFormat="1" x14ac:dyDescent="0.2">
      <c r="A31" s="25" t="s">
        <v>10</v>
      </c>
      <c r="B31" s="25"/>
      <c r="C31" s="25"/>
      <c r="D31" s="25"/>
      <c r="E31" s="25"/>
      <c r="F31" s="25"/>
      <c r="G31" s="25"/>
      <c r="H31" s="25"/>
      <c r="I31" s="7"/>
    </row>
    <row r="32" spans="1:9" x14ac:dyDescent="0.2">
      <c r="A32" s="37" t="s">
        <v>11</v>
      </c>
      <c r="B32" s="23" t="s">
        <v>13</v>
      </c>
      <c r="C32" s="8">
        <v>160</v>
      </c>
      <c r="D32" s="7">
        <v>18.559999999999999</v>
      </c>
      <c r="E32" s="7">
        <v>24.32</v>
      </c>
      <c r="F32" s="7">
        <v>31.92</v>
      </c>
      <c r="G32" s="25">
        <v>328</v>
      </c>
      <c r="H32" s="25" t="s">
        <v>12</v>
      </c>
      <c r="I32" s="7">
        <v>31.75</v>
      </c>
    </row>
    <row r="33" spans="1:9" x14ac:dyDescent="0.2">
      <c r="A33" s="37"/>
      <c r="B33" s="23" t="s">
        <v>15</v>
      </c>
      <c r="C33" s="8">
        <v>40</v>
      </c>
      <c r="D33" s="7">
        <v>3.84</v>
      </c>
      <c r="E33" s="7">
        <v>0.48</v>
      </c>
      <c r="F33" s="7">
        <v>22.08</v>
      </c>
      <c r="G33" s="25">
        <v>120.8</v>
      </c>
      <c r="H33" s="25" t="s">
        <v>14</v>
      </c>
      <c r="I33" s="7">
        <v>4</v>
      </c>
    </row>
    <row r="34" spans="1:9" x14ac:dyDescent="0.2">
      <c r="A34" s="37"/>
      <c r="B34" s="23" t="s">
        <v>17</v>
      </c>
      <c r="C34" s="8">
        <v>200</v>
      </c>
      <c r="D34" s="7">
        <v>0.2</v>
      </c>
      <c r="E34" s="7">
        <v>0</v>
      </c>
      <c r="F34" s="7">
        <v>10.5</v>
      </c>
      <c r="G34" s="25">
        <v>38.799999999999997</v>
      </c>
      <c r="H34" s="25" t="s">
        <v>16</v>
      </c>
      <c r="I34" s="7">
        <v>7</v>
      </c>
    </row>
    <row r="35" spans="1:9" x14ac:dyDescent="0.2">
      <c r="A35" s="37"/>
      <c r="B35" s="23" t="s">
        <v>18</v>
      </c>
      <c r="C35" s="8">
        <v>100</v>
      </c>
      <c r="D35" s="7">
        <v>0.38</v>
      </c>
      <c r="E35" s="7">
        <v>0.38</v>
      </c>
      <c r="F35" s="7">
        <v>21.77</v>
      </c>
      <c r="G35" s="25">
        <v>44.38</v>
      </c>
      <c r="H35" s="25" t="s">
        <v>14</v>
      </c>
      <c r="I35" s="7">
        <v>31.5</v>
      </c>
    </row>
    <row r="36" spans="1:9" s="4" customFormat="1" x14ac:dyDescent="0.2">
      <c r="A36" s="38" t="s">
        <v>19</v>
      </c>
      <c r="B36" s="38"/>
      <c r="C36" s="26">
        <f>SUM(C32:C35)</f>
        <v>500</v>
      </c>
      <c r="D36" s="26">
        <f t="shared" ref="D36:I36" si="0">SUM(D32:D35)</f>
        <v>22.979999999999997</v>
      </c>
      <c r="E36" s="26">
        <f t="shared" si="0"/>
        <v>25.18</v>
      </c>
      <c r="F36" s="26">
        <f t="shared" si="0"/>
        <v>86.27</v>
      </c>
      <c r="G36" s="26">
        <f t="shared" si="0"/>
        <v>531.98</v>
      </c>
      <c r="H36" s="26">
        <f t="shared" si="0"/>
        <v>0</v>
      </c>
      <c r="I36" s="17">
        <f t="shared" si="0"/>
        <v>74.25</v>
      </c>
    </row>
    <row r="37" spans="1:9" s="4" customFormat="1" x14ac:dyDescent="0.2">
      <c r="A37" s="25"/>
      <c r="B37" s="25" t="s">
        <v>105</v>
      </c>
      <c r="C37" s="25">
        <v>60</v>
      </c>
      <c r="D37" s="25">
        <v>0.45</v>
      </c>
      <c r="E37" s="25">
        <v>7.0000000000000007E-2</v>
      </c>
      <c r="F37" s="25">
        <v>2.1</v>
      </c>
      <c r="G37" s="25">
        <v>8.4700000000000006</v>
      </c>
      <c r="H37" s="25">
        <v>3</v>
      </c>
      <c r="I37" s="7">
        <v>7</v>
      </c>
    </row>
    <row r="38" spans="1:9" x14ac:dyDescent="0.2">
      <c r="A38" s="37" t="s">
        <v>20</v>
      </c>
      <c r="B38" s="23" t="s">
        <v>22</v>
      </c>
      <c r="C38" s="8">
        <v>200</v>
      </c>
      <c r="D38" s="7">
        <f>5.93/230*200</f>
        <v>5.1565217391304348</v>
      </c>
      <c r="E38" s="7">
        <f>7.8/230*200</f>
        <v>6.7826086956521747</v>
      </c>
      <c r="F38" s="7">
        <f>32.78/230*200</f>
        <v>28.504347826086956</v>
      </c>
      <c r="G38" s="25">
        <f>206.54/230*200</f>
        <v>179.6</v>
      </c>
      <c r="H38" s="25" t="s">
        <v>21</v>
      </c>
      <c r="I38" s="7">
        <v>16</v>
      </c>
    </row>
    <row r="39" spans="1:9" x14ac:dyDescent="0.2">
      <c r="A39" s="37"/>
      <c r="B39" s="23" t="s">
        <v>23</v>
      </c>
      <c r="C39" s="8">
        <v>40</v>
      </c>
      <c r="D39" s="7">
        <v>3.04</v>
      </c>
      <c r="E39" s="7">
        <v>0.76</v>
      </c>
      <c r="F39" s="7">
        <v>14.16</v>
      </c>
      <c r="G39" s="25">
        <v>73.2</v>
      </c>
      <c r="H39" s="25" t="s">
        <v>14</v>
      </c>
      <c r="I39" s="7">
        <v>4</v>
      </c>
    </row>
    <row r="40" spans="1:9" x14ac:dyDescent="0.2">
      <c r="A40" s="37"/>
      <c r="B40" s="23" t="s">
        <v>25</v>
      </c>
      <c r="C40" s="8">
        <v>160</v>
      </c>
      <c r="D40" s="7">
        <v>25.93</v>
      </c>
      <c r="E40" s="7">
        <v>17.2</v>
      </c>
      <c r="F40" s="7">
        <v>37.24</v>
      </c>
      <c r="G40" s="25">
        <v>488.87</v>
      </c>
      <c r="H40" s="25" t="s">
        <v>24</v>
      </c>
      <c r="I40" s="7">
        <v>40</v>
      </c>
    </row>
    <row r="41" spans="1:9" x14ac:dyDescent="0.2">
      <c r="A41" s="37"/>
      <c r="B41" s="23" t="s">
        <v>15</v>
      </c>
      <c r="C41" s="8">
        <v>40</v>
      </c>
      <c r="D41" s="7">
        <v>3.84</v>
      </c>
      <c r="E41" s="7">
        <v>0.48</v>
      </c>
      <c r="F41" s="7">
        <v>22.08</v>
      </c>
      <c r="G41" s="25">
        <v>120.8</v>
      </c>
      <c r="H41" s="25" t="s">
        <v>14</v>
      </c>
      <c r="I41" s="7">
        <v>4</v>
      </c>
    </row>
    <row r="42" spans="1:9" x14ac:dyDescent="0.2">
      <c r="A42" s="37"/>
      <c r="B42" s="23" t="s">
        <v>54</v>
      </c>
      <c r="C42" s="8">
        <v>200</v>
      </c>
      <c r="D42" s="7">
        <v>0.5</v>
      </c>
      <c r="E42" s="7">
        <v>0</v>
      </c>
      <c r="F42" s="7">
        <v>19.8</v>
      </c>
      <c r="G42" s="25">
        <v>81</v>
      </c>
      <c r="H42" s="25" t="s">
        <v>53</v>
      </c>
      <c r="I42" s="7">
        <v>10</v>
      </c>
    </row>
    <row r="43" spans="1:9" s="4" customFormat="1" x14ac:dyDescent="0.2">
      <c r="A43" s="38" t="s">
        <v>26</v>
      </c>
      <c r="B43" s="38"/>
      <c r="C43" s="26">
        <f>SUM(C37:C42)</f>
        <v>700</v>
      </c>
      <c r="D43" s="26">
        <f t="shared" ref="D43:I43" si="1">SUM(D37:D42)</f>
        <v>38.916521739130431</v>
      </c>
      <c r="E43" s="26">
        <f t="shared" si="1"/>
        <v>25.292608695652174</v>
      </c>
      <c r="F43" s="26">
        <f t="shared" si="1"/>
        <v>123.88434782608695</v>
      </c>
      <c r="G43" s="26">
        <f t="shared" si="1"/>
        <v>951.93999999999994</v>
      </c>
      <c r="H43" s="26">
        <f t="shared" si="1"/>
        <v>3</v>
      </c>
      <c r="I43" s="17">
        <f t="shared" si="1"/>
        <v>81</v>
      </c>
    </row>
    <row r="44" spans="1:9" s="4" customFormat="1" x14ac:dyDescent="0.2">
      <c r="A44" s="37" t="s">
        <v>27</v>
      </c>
      <c r="B44" s="37"/>
      <c r="C44" s="25">
        <f>C36+C43</f>
        <v>1200</v>
      </c>
      <c r="D44" s="25">
        <f t="shared" ref="D44:I44" si="2">D36+D43</f>
        <v>61.896521739130428</v>
      </c>
      <c r="E44" s="25">
        <f t="shared" si="2"/>
        <v>50.47260869565217</v>
      </c>
      <c r="F44" s="25">
        <f t="shared" si="2"/>
        <v>210.15434782608696</v>
      </c>
      <c r="G44" s="25">
        <f t="shared" si="2"/>
        <v>1483.92</v>
      </c>
      <c r="H44" s="25">
        <f t="shared" si="2"/>
        <v>3</v>
      </c>
      <c r="I44" s="7">
        <f t="shared" si="2"/>
        <v>155.25</v>
      </c>
    </row>
    <row r="45" spans="1:9" s="4" customFormat="1" x14ac:dyDescent="0.2">
      <c r="A45" s="25" t="s">
        <v>28</v>
      </c>
      <c r="B45" s="25"/>
      <c r="C45" s="25"/>
      <c r="D45" s="25"/>
      <c r="E45" s="25"/>
      <c r="F45" s="25"/>
      <c r="G45" s="25"/>
      <c r="H45" s="25"/>
      <c r="I45" s="7"/>
    </row>
    <row r="46" spans="1:9" x14ac:dyDescent="0.2">
      <c r="A46" s="37" t="s">
        <v>11</v>
      </c>
      <c r="B46" s="23" t="s">
        <v>30</v>
      </c>
      <c r="C46" s="8">
        <v>200</v>
      </c>
      <c r="D46" s="7">
        <v>14.06</v>
      </c>
      <c r="E46" s="7">
        <v>11.78</v>
      </c>
      <c r="F46" s="7">
        <v>30.96</v>
      </c>
      <c r="G46" s="25">
        <v>207.16</v>
      </c>
      <c r="H46" s="25" t="s">
        <v>29</v>
      </c>
      <c r="I46" s="7">
        <v>31</v>
      </c>
    </row>
    <row r="47" spans="1:9" x14ac:dyDescent="0.2">
      <c r="A47" s="37"/>
      <c r="B47" s="23" t="s">
        <v>15</v>
      </c>
      <c r="C47" s="8">
        <v>40</v>
      </c>
      <c r="D47" s="7">
        <v>3.84</v>
      </c>
      <c r="E47" s="7">
        <v>0.48</v>
      </c>
      <c r="F47" s="7">
        <v>22.08</v>
      </c>
      <c r="G47" s="25">
        <v>120.8</v>
      </c>
      <c r="H47" s="25" t="s">
        <v>14</v>
      </c>
      <c r="I47" s="7">
        <v>4</v>
      </c>
    </row>
    <row r="48" spans="1:9" x14ac:dyDescent="0.2">
      <c r="A48" s="37"/>
      <c r="B48" s="23" t="s">
        <v>63</v>
      </c>
      <c r="C48" s="8">
        <v>10</v>
      </c>
      <c r="D48" s="7">
        <v>0.1</v>
      </c>
      <c r="E48" s="7">
        <v>8.1999999999999993</v>
      </c>
      <c r="F48" s="7">
        <v>0.1</v>
      </c>
      <c r="G48" s="25">
        <v>74.8</v>
      </c>
      <c r="H48" s="25" t="s">
        <v>62</v>
      </c>
      <c r="I48" s="7">
        <v>10</v>
      </c>
    </row>
    <row r="49" spans="1:9" x14ac:dyDescent="0.2">
      <c r="A49" s="37"/>
      <c r="B49" s="23" t="s">
        <v>34</v>
      </c>
      <c r="C49" s="8">
        <v>50</v>
      </c>
      <c r="D49" s="7">
        <v>3.85</v>
      </c>
      <c r="E49" s="7">
        <v>4.55</v>
      </c>
      <c r="F49" s="7">
        <v>35.450000000000003</v>
      </c>
      <c r="G49" s="25">
        <v>198</v>
      </c>
      <c r="H49" s="25" t="s">
        <v>33</v>
      </c>
      <c r="I49" s="7">
        <v>15</v>
      </c>
    </row>
    <row r="50" spans="1:9" x14ac:dyDescent="0.2">
      <c r="A50" s="37"/>
      <c r="B50" s="23" t="s">
        <v>59</v>
      </c>
      <c r="C50" s="8">
        <v>200</v>
      </c>
      <c r="D50" s="7">
        <v>0.6</v>
      </c>
      <c r="E50" s="7">
        <v>0.2</v>
      </c>
      <c r="F50" s="7">
        <v>15.2</v>
      </c>
      <c r="G50" s="25">
        <v>65.3</v>
      </c>
      <c r="H50" s="25" t="s">
        <v>58</v>
      </c>
      <c r="I50" s="7">
        <v>10</v>
      </c>
    </row>
    <row r="51" spans="1:9" s="4" customFormat="1" x14ac:dyDescent="0.2">
      <c r="A51" s="38" t="s">
        <v>19</v>
      </c>
      <c r="B51" s="38"/>
      <c r="C51" s="26">
        <f>SUM(C46:C50)</f>
        <v>500</v>
      </c>
      <c r="D51" s="26">
        <f t="shared" ref="D51:I51" si="3">SUM(D46:D50)</f>
        <v>22.450000000000003</v>
      </c>
      <c r="E51" s="26">
        <f t="shared" si="3"/>
        <v>25.21</v>
      </c>
      <c r="F51" s="26">
        <f t="shared" si="3"/>
        <v>103.79</v>
      </c>
      <c r="G51" s="26">
        <f t="shared" si="3"/>
        <v>666.06</v>
      </c>
      <c r="H51" s="26">
        <f t="shared" si="3"/>
        <v>0</v>
      </c>
      <c r="I51" s="17">
        <f t="shared" si="3"/>
        <v>70</v>
      </c>
    </row>
    <row r="52" spans="1:9" x14ac:dyDescent="0.2">
      <c r="A52" s="39" t="s">
        <v>20</v>
      </c>
      <c r="B52" s="23" t="s">
        <v>36</v>
      </c>
      <c r="C52" s="8">
        <v>200</v>
      </c>
      <c r="D52" s="7">
        <v>6.68</v>
      </c>
      <c r="E52" s="7">
        <v>4.5999999999999996</v>
      </c>
      <c r="F52" s="7">
        <v>30.28</v>
      </c>
      <c r="G52" s="25">
        <v>133.13999999999999</v>
      </c>
      <c r="H52" s="25" t="s">
        <v>35</v>
      </c>
      <c r="I52" s="7">
        <v>12</v>
      </c>
    </row>
    <row r="53" spans="1:9" x14ac:dyDescent="0.2">
      <c r="A53" s="40"/>
      <c r="B53" s="23" t="s">
        <v>23</v>
      </c>
      <c r="C53" s="8">
        <v>40</v>
      </c>
      <c r="D53" s="7">
        <v>3.04</v>
      </c>
      <c r="E53" s="7">
        <v>0.76</v>
      </c>
      <c r="F53" s="7">
        <v>14.16</v>
      </c>
      <c r="G53" s="25">
        <v>73.2</v>
      </c>
      <c r="H53" s="25" t="s">
        <v>14</v>
      </c>
      <c r="I53" s="7">
        <v>4</v>
      </c>
    </row>
    <row r="54" spans="1:9" x14ac:dyDescent="0.2">
      <c r="A54" s="40"/>
      <c r="B54" s="23" t="s">
        <v>38</v>
      </c>
      <c r="C54" s="8">
        <v>90</v>
      </c>
      <c r="D54" s="7">
        <v>16.440000000000001</v>
      </c>
      <c r="E54" s="7">
        <v>16.32</v>
      </c>
      <c r="F54" s="7">
        <v>20.94</v>
      </c>
      <c r="G54" s="25">
        <v>271.56</v>
      </c>
      <c r="H54" s="25" t="s">
        <v>37</v>
      </c>
      <c r="I54" s="7">
        <v>35</v>
      </c>
    </row>
    <row r="55" spans="1:9" x14ac:dyDescent="0.2">
      <c r="A55" s="40"/>
      <c r="B55" s="23" t="s">
        <v>52</v>
      </c>
      <c r="C55" s="8">
        <v>150</v>
      </c>
      <c r="D55" s="7">
        <v>8.1999999999999993</v>
      </c>
      <c r="E55" s="7">
        <v>6.9</v>
      </c>
      <c r="F55" s="7">
        <v>35.9</v>
      </c>
      <c r="G55" s="25">
        <v>238.91</v>
      </c>
      <c r="H55" s="25" t="s">
        <v>51</v>
      </c>
      <c r="I55" s="7">
        <v>7</v>
      </c>
    </row>
    <row r="56" spans="1:9" x14ac:dyDescent="0.2">
      <c r="A56" s="40"/>
      <c r="B56" s="23" t="s">
        <v>15</v>
      </c>
      <c r="C56" s="8">
        <v>40</v>
      </c>
      <c r="D56" s="7">
        <v>3.84</v>
      </c>
      <c r="E56" s="7">
        <v>0.48</v>
      </c>
      <c r="F56" s="7">
        <v>22.08</v>
      </c>
      <c r="G56" s="25">
        <v>120.8</v>
      </c>
      <c r="H56" s="25" t="s">
        <v>14</v>
      </c>
      <c r="I56" s="7">
        <v>4</v>
      </c>
    </row>
    <row r="57" spans="1:9" x14ac:dyDescent="0.2">
      <c r="A57" s="41"/>
      <c r="B57" s="23" t="s">
        <v>17</v>
      </c>
      <c r="C57" s="8">
        <v>200</v>
      </c>
      <c r="D57" s="7">
        <v>0.2</v>
      </c>
      <c r="E57" s="7">
        <v>0</v>
      </c>
      <c r="F57" s="7">
        <v>10.5</v>
      </c>
      <c r="G57" s="25">
        <v>38.799999999999997</v>
      </c>
      <c r="H57" s="25" t="s">
        <v>16</v>
      </c>
      <c r="I57" s="7">
        <v>7</v>
      </c>
    </row>
    <row r="58" spans="1:9" s="4" customFormat="1" x14ac:dyDescent="0.2">
      <c r="A58" s="38" t="s">
        <v>26</v>
      </c>
      <c r="B58" s="38"/>
      <c r="C58" s="27">
        <f t="shared" ref="C58:I58" si="4">SUM(C52:C57)</f>
        <v>720</v>
      </c>
      <c r="D58" s="26">
        <f t="shared" si="4"/>
        <v>38.400000000000006</v>
      </c>
      <c r="E58" s="26">
        <f t="shared" si="4"/>
        <v>29.06</v>
      </c>
      <c r="F58" s="26">
        <f t="shared" si="4"/>
        <v>133.86000000000001</v>
      </c>
      <c r="G58" s="26">
        <f t="shared" si="4"/>
        <v>876.40999999999985</v>
      </c>
      <c r="H58" s="26">
        <f t="shared" si="4"/>
        <v>0</v>
      </c>
      <c r="I58" s="17">
        <f t="shared" si="4"/>
        <v>69</v>
      </c>
    </row>
    <row r="59" spans="1:9" s="4" customFormat="1" x14ac:dyDescent="0.2">
      <c r="A59" s="37" t="s">
        <v>27</v>
      </c>
      <c r="B59" s="37"/>
      <c r="C59" s="25">
        <f t="shared" ref="C59:I59" si="5">C51+C58</f>
        <v>1220</v>
      </c>
      <c r="D59" s="25">
        <f t="shared" si="5"/>
        <v>60.850000000000009</v>
      </c>
      <c r="E59" s="25">
        <f t="shared" si="5"/>
        <v>54.269999999999996</v>
      </c>
      <c r="F59" s="25">
        <f t="shared" si="5"/>
        <v>237.65000000000003</v>
      </c>
      <c r="G59" s="25">
        <f t="shared" si="5"/>
        <v>1542.4699999999998</v>
      </c>
      <c r="H59" s="25">
        <f t="shared" si="5"/>
        <v>0</v>
      </c>
      <c r="I59" s="7">
        <f t="shared" si="5"/>
        <v>139</v>
      </c>
    </row>
    <row r="60" spans="1:9" s="4" customFormat="1" x14ac:dyDescent="0.2">
      <c r="A60" s="25" t="s">
        <v>41</v>
      </c>
      <c r="B60" s="25"/>
      <c r="C60" s="25"/>
      <c r="D60" s="25"/>
      <c r="E60" s="25"/>
      <c r="F60" s="25"/>
      <c r="G60" s="25"/>
      <c r="H60" s="25"/>
      <c r="I60" s="7"/>
    </row>
    <row r="61" spans="1:9" s="4" customFormat="1" x14ac:dyDescent="0.2">
      <c r="A61" s="25"/>
      <c r="B61" s="25" t="s">
        <v>104</v>
      </c>
      <c r="C61" s="25">
        <v>60</v>
      </c>
      <c r="D61" s="25">
        <v>0.97</v>
      </c>
      <c r="E61" s="25">
        <v>6.07</v>
      </c>
      <c r="F61" s="25">
        <v>5.85</v>
      </c>
      <c r="G61" s="25">
        <v>81.53</v>
      </c>
      <c r="H61" s="25">
        <v>9</v>
      </c>
      <c r="I61" s="7">
        <v>7</v>
      </c>
    </row>
    <row r="62" spans="1:9" x14ac:dyDescent="0.2">
      <c r="A62" s="37" t="s">
        <v>11</v>
      </c>
      <c r="B62" s="23" t="s">
        <v>43</v>
      </c>
      <c r="C62" s="8">
        <v>90</v>
      </c>
      <c r="D62" s="7">
        <v>17.28</v>
      </c>
      <c r="E62" s="7">
        <v>20.16</v>
      </c>
      <c r="F62" s="7">
        <v>15.72</v>
      </c>
      <c r="G62" s="25">
        <v>188.52</v>
      </c>
      <c r="H62" s="25" t="s">
        <v>42</v>
      </c>
      <c r="I62" s="7">
        <v>30</v>
      </c>
    </row>
    <row r="63" spans="1:9" x14ac:dyDescent="0.2">
      <c r="A63" s="37"/>
      <c r="B63" s="23" t="s">
        <v>44</v>
      </c>
      <c r="C63" s="8">
        <v>150</v>
      </c>
      <c r="D63" s="7">
        <v>6</v>
      </c>
      <c r="E63" s="7">
        <v>11.34</v>
      </c>
      <c r="F63" s="7">
        <v>54.06</v>
      </c>
      <c r="G63" s="25">
        <v>313.94</v>
      </c>
      <c r="H63" s="25" t="s">
        <v>39</v>
      </c>
      <c r="I63" s="7">
        <v>5.03</v>
      </c>
    </row>
    <row r="64" spans="1:9" x14ac:dyDescent="0.2">
      <c r="A64" s="37"/>
      <c r="B64" s="23" t="s">
        <v>15</v>
      </c>
      <c r="C64" s="8">
        <v>40</v>
      </c>
      <c r="D64" s="7">
        <v>3.84</v>
      </c>
      <c r="E64" s="7">
        <v>0.48</v>
      </c>
      <c r="F64" s="7">
        <v>22.08</v>
      </c>
      <c r="G64" s="25">
        <v>120.8</v>
      </c>
      <c r="H64" s="25" t="s">
        <v>14</v>
      </c>
      <c r="I64" s="7">
        <v>4</v>
      </c>
    </row>
    <row r="65" spans="1:9" x14ac:dyDescent="0.2">
      <c r="A65" s="37"/>
      <c r="B65" s="23" t="s">
        <v>46</v>
      </c>
      <c r="C65" s="8">
        <v>200</v>
      </c>
      <c r="D65" s="7">
        <v>0.3</v>
      </c>
      <c r="E65" s="7">
        <v>0</v>
      </c>
      <c r="F65" s="7">
        <v>6.7</v>
      </c>
      <c r="G65" s="25">
        <v>27.9</v>
      </c>
      <c r="H65" s="25" t="s">
        <v>45</v>
      </c>
      <c r="I65" s="7">
        <v>10</v>
      </c>
    </row>
    <row r="66" spans="1:9" s="4" customFormat="1" x14ac:dyDescent="0.2">
      <c r="A66" s="38" t="s">
        <v>19</v>
      </c>
      <c r="B66" s="38"/>
      <c r="C66" s="27">
        <f>SUM(C61:C65)</f>
        <v>540</v>
      </c>
      <c r="D66" s="26">
        <f t="shared" ref="D66:I66" si="6">SUM(D61:D65)</f>
        <v>28.39</v>
      </c>
      <c r="E66" s="26">
        <f t="shared" si="6"/>
        <v>38.049999999999997</v>
      </c>
      <c r="F66" s="26">
        <f t="shared" si="6"/>
        <v>104.41</v>
      </c>
      <c r="G66" s="26">
        <f t="shared" si="6"/>
        <v>732.68999999999994</v>
      </c>
      <c r="H66" s="26">
        <f t="shared" si="6"/>
        <v>9</v>
      </c>
      <c r="I66" s="26">
        <f t="shared" si="6"/>
        <v>56.03</v>
      </c>
    </row>
    <row r="67" spans="1:9" ht="25.5" x14ac:dyDescent="0.2">
      <c r="A67" s="37" t="s">
        <v>20</v>
      </c>
      <c r="B67" s="23" t="s">
        <v>48</v>
      </c>
      <c r="C67" s="8">
        <v>200</v>
      </c>
      <c r="D67" s="7">
        <v>5.12</v>
      </c>
      <c r="E67" s="7">
        <v>6.22</v>
      </c>
      <c r="F67" s="7">
        <v>49.48</v>
      </c>
      <c r="G67" s="25">
        <v>119.44</v>
      </c>
      <c r="H67" s="25" t="s">
        <v>47</v>
      </c>
      <c r="I67" s="7">
        <v>10</v>
      </c>
    </row>
    <row r="68" spans="1:9" x14ac:dyDescent="0.2">
      <c r="A68" s="37"/>
      <c r="B68" s="23" t="s">
        <v>23</v>
      </c>
      <c r="C68" s="8">
        <v>40</v>
      </c>
      <c r="D68" s="7">
        <v>3.04</v>
      </c>
      <c r="E68" s="7">
        <v>0.76</v>
      </c>
      <c r="F68" s="7">
        <v>14.16</v>
      </c>
      <c r="G68" s="25">
        <v>73.2</v>
      </c>
      <c r="H68" s="25" t="s">
        <v>14</v>
      </c>
      <c r="I68" s="7">
        <v>4</v>
      </c>
    </row>
    <row r="69" spans="1:9" x14ac:dyDescent="0.2">
      <c r="A69" s="37"/>
      <c r="B69" s="23" t="s">
        <v>50</v>
      </c>
      <c r="C69" s="8">
        <v>90</v>
      </c>
      <c r="D69" s="7">
        <v>12.3</v>
      </c>
      <c r="E69" s="7">
        <v>10.95</v>
      </c>
      <c r="F69" s="7">
        <v>7.5</v>
      </c>
      <c r="G69" s="25">
        <v>177.75</v>
      </c>
      <c r="H69" s="25" t="s">
        <v>49</v>
      </c>
      <c r="I69" s="7">
        <v>30</v>
      </c>
    </row>
    <row r="70" spans="1:9" x14ac:dyDescent="0.2">
      <c r="A70" s="37"/>
      <c r="B70" s="19" t="s">
        <v>75</v>
      </c>
      <c r="C70" s="8">
        <v>150</v>
      </c>
      <c r="D70" s="7">
        <v>3.6</v>
      </c>
      <c r="E70" s="7">
        <v>5.4</v>
      </c>
      <c r="F70" s="7">
        <v>36.409999999999997</v>
      </c>
      <c r="G70" s="25">
        <v>208.7</v>
      </c>
      <c r="H70" s="25" t="s">
        <v>74</v>
      </c>
      <c r="I70" s="7">
        <v>7</v>
      </c>
    </row>
    <row r="71" spans="1:9" x14ac:dyDescent="0.2">
      <c r="A71" s="37"/>
      <c r="B71" s="23" t="s">
        <v>15</v>
      </c>
      <c r="C71" s="8">
        <v>40</v>
      </c>
      <c r="D71" s="7">
        <v>3.84</v>
      </c>
      <c r="E71" s="7">
        <v>0.48</v>
      </c>
      <c r="F71" s="7">
        <v>22.08</v>
      </c>
      <c r="G71" s="25">
        <v>120.8</v>
      </c>
      <c r="H71" s="25" t="s">
        <v>14</v>
      </c>
      <c r="I71" s="7">
        <v>4</v>
      </c>
    </row>
    <row r="72" spans="1:9" x14ac:dyDescent="0.2">
      <c r="A72" s="37"/>
      <c r="B72" s="23" t="s">
        <v>54</v>
      </c>
      <c r="C72" s="8">
        <v>200</v>
      </c>
      <c r="D72" s="7">
        <v>0.5</v>
      </c>
      <c r="E72" s="7">
        <v>0</v>
      </c>
      <c r="F72" s="7">
        <v>19.8</v>
      </c>
      <c r="G72" s="25">
        <v>81</v>
      </c>
      <c r="H72" s="25" t="s">
        <v>53</v>
      </c>
      <c r="I72" s="7">
        <v>10</v>
      </c>
    </row>
    <row r="73" spans="1:9" s="4" customFormat="1" x14ac:dyDescent="0.2">
      <c r="A73" s="38" t="s">
        <v>26</v>
      </c>
      <c r="B73" s="38"/>
      <c r="C73" s="27">
        <f t="shared" ref="C73:I73" si="7">SUM(C67:C72)</f>
        <v>720</v>
      </c>
      <c r="D73" s="26">
        <f t="shared" si="7"/>
        <v>28.400000000000002</v>
      </c>
      <c r="E73" s="26">
        <f t="shared" si="7"/>
        <v>23.81</v>
      </c>
      <c r="F73" s="26">
        <f t="shared" si="7"/>
        <v>149.43</v>
      </c>
      <c r="G73" s="26">
        <f t="shared" si="7"/>
        <v>780.88999999999987</v>
      </c>
      <c r="H73" s="26">
        <f t="shared" si="7"/>
        <v>0</v>
      </c>
      <c r="I73" s="17">
        <f t="shared" si="7"/>
        <v>65</v>
      </c>
    </row>
    <row r="74" spans="1:9" s="4" customFormat="1" x14ac:dyDescent="0.2">
      <c r="A74" s="37" t="s">
        <v>27</v>
      </c>
      <c r="B74" s="37"/>
      <c r="C74" s="25">
        <f t="shared" ref="C74:I74" si="8">C66+C73</f>
        <v>1260</v>
      </c>
      <c r="D74" s="25">
        <f t="shared" si="8"/>
        <v>56.790000000000006</v>
      </c>
      <c r="E74" s="25">
        <f t="shared" si="8"/>
        <v>61.86</v>
      </c>
      <c r="F74" s="25">
        <f t="shared" si="8"/>
        <v>253.84</v>
      </c>
      <c r="G74" s="25">
        <f t="shared" si="8"/>
        <v>1513.58</v>
      </c>
      <c r="H74" s="25">
        <f t="shared" si="8"/>
        <v>9</v>
      </c>
      <c r="I74" s="7">
        <f t="shared" si="8"/>
        <v>121.03</v>
      </c>
    </row>
    <row r="75" spans="1:9" s="4" customFormat="1" x14ac:dyDescent="0.2">
      <c r="A75" s="25" t="s">
        <v>55</v>
      </c>
      <c r="B75" s="25"/>
      <c r="C75" s="25"/>
      <c r="D75" s="25"/>
      <c r="E75" s="25"/>
      <c r="F75" s="25"/>
      <c r="G75" s="25"/>
      <c r="H75" s="25"/>
      <c r="I75" s="7"/>
    </row>
    <row r="76" spans="1:9" x14ac:dyDescent="0.2">
      <c r="A76" s="37" t="s">
        <v>11</v>
      </c>
      <c r="B76" s="23" t="s">
        <v>57</v>
      </c>
      <c r="C76" s="8">
        <v>150</v>
      </c>
      <c r="D76" s="7">
        <v>13.12</v>
      </c>
      <c r="E76" s="7">
        <v>17.25</v>
      </c>
      <c r="F76" s="7">
        <v>23.89</v>
      </c>
      <c r="G76" s="25">
        <v>292.45</v>
      </c>
      <c r="H76" s="25" t="s">
        <v>56</v>
      </c>
      <c r="I76" s="7">
        <v>26.14</v>
      </c>
    </row>
    <row r="77" spans="1:9" x14ac:dyDescent="0.2">
      <c r="A77" s="37"/>
      <c r="B77" s="23" t="s">
        <v>15</v>
      </c>
      <c r="C77" s="8">
        <v>40</v>
      </c>
      <c r="D77" s="7">
        <v>3.84</v>
      </c>
      <c r="E77" s="7">
        <v>0.48</v>
      </c>
      <c r="F77" s="7">
        <v>22.08</v>
      </c>
      <c r="G77" s="25">
        <v>120.8</v>
      </c>
      <c r="H77" s="25" t="s">
        <v>14</v>
      </c>
      <c r="I77" s="7">
        <v>4</v>
      </c>
    </row>
    <row r="78" spans="1:9" x14ac:dyDescent="0.2">
      <c r="A78" s="37"/>
      <c r="B78" s="23" t="s">
        <v>32</v>
      </c>
      <c r="C78" s="8">
        <v>10</v>
      </c>
      <c r="D78" s="7">
        <v>2.82</v>
      </c>
      <c r="E78" s="7">
        <v>3.65</v>
      </c>
      <c r="F78" s="7">
        <v>0.23</v>
      </c>
      <c r="G78" s="25">
        <v>49.4</v>
      </c>
      <c r="H78" s="25" t="s">
        <v>31</v>
      </c>
      <c r="I78" s="7">
        <v>10</v>
      </c>
    </row>
    <row r="79" spans="1:9" x14ac:dyDescent="0.2">
      <c r="A79" s="37"/>
      <c r="B79" s="23" t="s">
        <v>59</v>
      </c>
      <c r="C79" s="8">
        <v>200</v>
      </c>
      <c r="D79" s="7">
        <v>0.6</v>
      </c>
      <c r="E79" s="7">
        <v>0.2</v>
      </c>
      <c r="F79" s="7">
        <v>15.2</v>
      </c>
      <c r="G79" s="25">
        <v>65.3</v>
      </c>
      <c r="H79" s="25" t="s">
        <v>58</v>
      </c>
      <c r="I79" s="7">
        <v>10</v>
      </c>
    </row>
    <row r="80" spans="1:9" x14ac:dyDescent="0.2">
      <c r="A80" s="37"/>
      <c r="B80" s="23" t="s">
        <v>18</v>
      </c>
      <c r="C80" s="8">
        <v>100</v>
      </c>
      <c r="D80" s="7">
        <v>0.38</v>
      </c>
      <c r="E80" s="7">
        <v>0.38</v>
      </c>
      <c r="F80" s="7">
        <v>21.77</v>
      </c>
      <c r="G80" s="25">
        <v>44.38</v>
      </c>
      <c r="H80" s="25" t="s">
        <v>14</v>
      </c>
      <c r="I80" s="7">
        <v>31.5</v>
      </c>
    </row>
    <row r="81" spans="1:9" s="4" customFormat="1" x14ac:dyDescent="0.2">
      <c r="A81" s="38" t="s">
        <v>19</v>
      </c>
      <c r="B81" s="38"/>
      <c r="C81" s="26">
        <f>SUM(C76:C80)</f>
        <v>500</v>
      </c>
      <c r="D81" s="26">
        <f t="shared" ref="D81:I81" si="9">SUM(D76:D80)</f>
        <v>20.76</v>
      </c>
      <c r="E81" s="26">
        <f t="shared" si="9"/>
        <v>21.959999999999997</v>
      </c>
      <c r="F81" s="26">
        <f t="shared" si="9"/>
        <v>83.169999999999987</v>
      </c>
      <c r="G81" s="26">
        <f t="shared" si="9"/>
        <v>572.32999999999993</v>
      </c>
      <c r="H81" s="26">
        <f t="shared" si="9"/>
        <v>0</v>
      </c>
      <c r="I81" s="17">
        <f t="shared" si="9"/>
        <v>81.64</v>
      </c>
    </row>
    <row r="82" spans="1:9" s="4" customFormat="1" x14ac:dyDescent="0.2">
      <c r="A82" s="25"/>
      <c r="B82" s="25" t="s">
        <v>106</v>
      </c>
      <c r="C82" s="25">
        <v>60</v>
      </c>
      <c r="D82" s="25">
        <v>0.67</v>
      </c>
      <c r="E82" s="25">
        <v>0.15</v>
      </c>
      <c r="F82" s="25">
        <v>2.25</v>
      </c>
      <c r="G82" s="25">
        <v>12.83</v>
      </c>
      <c r="H82" s="25">
        <v>4</v>
      </c>
      <c r="I82" s="7">
        <v>7</v>
      </c>
    </row>
    <row r="83" spans="1:9" x14ac:dyDescent="0.2">
      <c r="A83" s="37" t="s">
        <v>20</v>
      </c>
      <c r="B83" s="23" t="s">
        <v>22</v>
      </c>
      <c r="C83" s="8">
        <v>200</v>
      </c>
      <c r="D83" s="7">
        <f>5.93/230*200</f>
        <v>5.1565217391304348</v>
      </c>
      <c r="E83" s="7">
        <f>7.8/230*200</f>
        <v>6.7826086956521747</v>
      </c>
      <c r="F83" s="7">
        <f>32.78/230*200</f>
        <v>28.504347826086956</v>
      </c>
      <c r="G83" s="25">
        <f>206.54/230*200</f>
        <v>179.6</v>
      </c>
      <c r="H83" s="25" t="s">
        <v>21</v>
      </c>
      <c r="I83" s="7">
        <v>16</v>
      </c>
    </row>
    <row r="84" spans="1:9" x14ac:dyDescent="0.2">
      <c r="A84" s="37"/>
      <c r="B84" s="23" t="s">
        <v>23</v>
      </c>
      <c r="C84" s="8">
        <v>40</v>
      </c>
      <c r="D84" s="7">
        <v>3.04</v>
      </c>
      <c r="E84" s="7">
        <v>0.76</v>
      </c>
      <c r="F84" s="7">
        <v>14.16</v>
      </c>
      <c r="G84" s="25">
        <v>73.2</v>
      </c>
      <c r="H84" s="25" t="s">
        <v>14</v>
      </c>
      <c r="I84" s="7">
        <v>4</v>
      </c>
    </row>
    <row r="85" spans="1:9" x14ac:dyDescent="0.2">
      <c r="A85" s="37"/>
      <c r="B85" s="23" t="s">
        <v>25</v>
      </c>
      <c r="C85" s="8">
        <v>160</v>
      </c>
      <c r="D85" s="7">
        <v>25.93</v>
      </c>
      <c r="E85" s="7">
        <v>17.2</v>
      </c>
      <c r="F85" s="7">
        <v>37.24</v>
      </c>
      <c r="G85" s="25">
        <v>488.87</v>
      </c>
      <c r="H85" s="25" t="s">
        <v>24</v>
      </c>
      <c r="I85" s="7">
        <v>40</v>
      </c>
    </row>
    <row r="86" spans="1:9" x14ac:dyDescent="0.2">
      <c r="A86" s="37"/>
      <c r="B86" s="23" t="s">
        <v>15</v>
      </c>
      <c r="C86" s="8">
        <v>40</v>
      </c>
      <c r="D86" s="7">
        <v>3.84</v>
      </c>
      <c r="E86" s="7">
        <v>0.48</v>
      </c>
      <c r="F86" s="7">
        <v>22.08</v>
      </c>
      <c r="G86" s="25">
        <v>120.8</v>
      </c>
      <c r="H86" s="25" t="s">
        <v>14</v>
      </c>
      <c r="I86" s="7">
        <v>4</v>
      </c>
    </row>
    <row r="87" spans="1:9" x14ac:dyDescent="0.2">
      <c r="A87" s="37"/>
      <c r="B87" s="23" t="s">
        <v>17</v>
      </c>
      <c r="C87" s="8">
        <v>200</v>
      </c>
      <c r="D87" s="7">
        <v>0.2</v>
      </c>
      <c r="E87" s="7">
        <v>0</v>
      </c>
      <c r="F87" s="7">
        <v>10.5</v>
      </c>
      <c r="G87" s="25">
        <v>38.799999999999997</v>
      </c>
      <c r="H87" s="25" t="s">
        <v>16</v>
      </c>
      <c r="I87" s="7">
        <v>7</v>
      </c>
    </row>
    <row r="88" spans="1:9" s="4" customFormat="1" x14ac:dyDescent="0.2">
      <c r="A88" s="38" t="s">
        <v>26</v>
      </c>
      <c r="B88" s="38"/>
      <c r="C88" s="26">
        <f>SUM(C82:C87)</f>
        <v>700</v>
      </c>
      <c r="D88" s="26">
        <f t="shared" ref="D88:I88" si="10">SUM(D82:D87)</f>
        <v>38.836521739130433</v>
      </c>
      <c r="E88" s="26">
        <f t="shared" si="10"/>
        <v>25.372608695652175</v>
      </c>
      <c r="F88" s="26">
        <f t="shared" si="10"/>
        <v>114.73434782608696</v>
      </c>
      <c r="G88" s="26">
        <f t="shared" si="10"/>
        <v>914.09999999999991</v>
      </c>
      <c r="H88" s="26">
        <f t="shared" si="10"/>
        <v>4</v>
      </c>
      <c r="I88" s="17">
        <f t="shared" si="10"/>
        <v>78</v>
      </c>
    </row>
    <row r="89" spans="1:9" s="4" customFormat="1" x14ac:dyDescent="0.2">
      <c r="A89" s="37" t="s">
        <v>27</v>
      </c>
      <c r="B89" s="37"/>
      <c r="C89" s="25">
        <f>C81+C88</f>
        <v>1200</v>
      </c>
      <c r="D89" s="25">
        <f t="shared" ref="D89:I89" si="11">D81+D88</f>
        <v>59.596521739130438</v>
      </c>
      <c r="E89" s="25">
        <f t="shared" si="11"/>
        <v>47.332608695652169</v>
      </c>
      <c r="F89" s="25">
        <f t="shared" si="11"/>
        <v>197.90434782608696</v>
      </c>
      <c r="G89" s="25">
        <f t="shared" si="11"/>
        <v>1486.4299999999998</v>
      </c>
      <c r="H89" s="25">
        <f t="shared" si="11"/>
        <v>4</v>
      </c>
      <c r="I89" s="7">
        <f t="shared" si="11"/>
        <v>159.63999999999999</v>
      </c>
    </row>
    <row r="90" spans="1:9" s="4" customFormat="1" x14ac:dyDescent="0.2">
      <c r="A90" s="25" t="s">
        <v>60</v>
      </c>
      <c r="B90" s="25"/>
      <c r="C90" s="25"/>
      <c r="D90" s="25"/>
      <c r="E90" s="25"/>
      <c r="F90" s="25"/>
      <c r="G90" s="25"/>
      <c r="H90" s="25"/>
      <c r="I90" s="7"/>
    </row>
    <row r="91" spans="1:9" x14ac:dyDescent="0.2">
      <c r="A91" s="37" t="s">
        <v>11</v>
      </c>
      <c r="B91" s="25" t="s">
        <v>101</v>
      </c>
      <c r="C91" s="25">
        <v>90</v>
      </c>
      <c r="D91" s="25">
        <v>28.95</v>
      </c>
      <c r="E91" s="25">
        <v>5.0999999999999996</v>
      </c>
      <c r="F91" s="25">
        <v>1.05</v>
      </c>
      <c r="G91" s="25">
        <v>139.35</v>
      </c>
      <c r="H91" s="25">
        <v>126</v>
      </c>
      <c r="I91" s="7">
        <v>46.3</v>
      </c>
    </row>
    <row r="92" spans="1:9" x14ac:dyDescent="0.2">
      <c r="A92" s="37"/>
      <c r="B92" s="23" t="s">
        <v>44</v>
      </c>
      <c r="C92" s="8">
        <v>170</v>
      </c>
      <c r="D92" s="7">
        <v>6</v>
      </c>
      <c r="E92" s="7">
        <v>11.34</v>
      </c>
      <c r="F92" s="7">
        <v>54.06</v>
      </c>
      <c r="G92" s="25">
        <v>313.94</v>
      </c>
      <c r="H92" s="8">
        <v>59</v>
      </c>
      <c r="I92" s="7">
        <v>5.7</v>
      </c>
    </row>
    <row r="93" spans="1:9" x14ac:dyDescent="0.2">
      <c r="A93" s="37"/>
      <c r="B93" s="23" t="s">
        <v>15</v>
      </c>
      <c r="C93" s="8">
        <v>40</v>
      </c>
      <c r="D93" s="7">
        <v>3.84</v>
      </c>
      <c r="E93" s="7">
        <v>0.48</v>
      </c>
      <c r="F93" s="7">
        <v>22.08</v>
      </c>
      <c r="G93" s="25">
        <v>120.8</v>
      </c>
      <c r="H93" s="25" t="s">
        <v>14</v>
      </c>
      <c r="I93" s="7">
        <v>4</v>
      </c>
    </row>
    <row r="94" spans="1:9" x14ac:dyDescent="0.2">
      <c r="A94" s="37"/>
      <c r="B94" s="23" t="s">
        <v>17</v>
      </c>
      <c r="C94" s="8">
        <v>200</v>
      </c>
      <c r="D94" s="7">
        <v>0.2</v>
      </c>
      <c r="E94" s="7">
        <v>0</v>
      </c>
      <c r="F94" s="7">
        <v>10.5</v>
      </c>
      <c r="G94" s="25">
        <v>38.799999999999997</v>
      </c>
      <c r="H94" s="8">
        <v>143</v>
      </c>
      <c r="I94" s="7">
        <v>7</v>
      </c>
    </row>
    <row r="95" spans="1:9" s="4" customFormat="1" x14ac:dyDescent="0.2">
      <c r="A95" s="38" t="s">
        <v>19</v>
      </c>
      <c r="B95" s="38"/>
      <c r="C95" s="26">
        <f t="shared" ref="C95:I95" si="12">SUM(C91:C94)</f>
        <v>500</v>
      </c>
      <c r="D95" s="26">
        <f t="shared" si="12"/>
        <v>38.990000000000009</v>
      </c>
      <c r="E95" s="26">
        <f t="shared" si="12"/>
        <v>16.919999999999998</v>
      </c>
      <c r="F95" s="26">
        <f t="shared" si="12"/>
        <v>87.69</v>
      </c>
      <c r="G95" s="26">
        <f t="shared" si="12"/>
        <v>612.88999999999987</v>
      </c>
      <c r="H95" s="26">
        <f t="shared" si="12"/>
        <v>328</v>
      </c>
      <c r="I95" s="17">
        <f t="shared" si="12"/>
        <v>63</v>
      </c>
    </row>
    <row r="96" spans="1:9" ht="25.5" x14ac:dyDescent="0.2">
      <c r="A96" s="37" t="s">
        <v>20</v>
      </c>
      <c r="B96" s="23" t="s">
        <v>67</v>
      </c>
      <c r="C96" s="8">
        <v>180</v>
      </c>
      <c r="D96" s="7">
        <v>1.3</v>
      </c>
      <c r="E96" s="7">
        <v>3.64</v>
      </c>
      <c r="F96" s="7">
        <v>8.76</v>
      </c>
      <c r="G96" s="25">
        <v>231.96</v>
      </c>
      <c r="H96" s="25" t="s">
        <v>66</v>
      </c>
      <c r="I96" s="7">
        <v>15</v>
      </c>
    </row>
    <row r="97" spans="1:9" x14ac:dyDescent="0.2">
      <c r="A97" s="37"/>
      <c r="B97" s="23" t="s">
        <v>23</v>
      </c>
      <c r="C97" s="8">
        <v>40</v>
      </c>
      <c r="D97" s="7">
        <v>3.04</v>
      </c>
      <c r="E97" s="7">
        <v>0.76</v>
      </c>
      <c r="F97" s="7">
        <v>14.16</v>
      </c>
      <c r="G97" s="25">
        <v>73.2</v>
      </c>
      <c r="H97" s="25" t="s">
        <v>14</v>
      </c>
      <c r="I97" s="7">
        <v>4</v>
      </c>
    </row>
    <row r="98" spans="1:9" x14ac:dyDescent="0.2">
      <c r="A98" s="37"/>
      <c r="B98" s="23" t="s">
        <v>43</v>
      </c>
      <c r="C98" s="8">
        <v>90</v>
      </c>
      <c r="D98" s="7">
        <v>17.28</v>
      </c>
      <c r="E98" s="7">
        <v>20.16</v>
      </c>
      <c r="F98" s="7">
        <v>15.72</v>
      </c>
      <c r="G98" s="25">
        <v>188.52</v>
      </c>
      <c r="H98" s="25" t="s">
        <v>42</v>
      </c>
      <c r="I98" s="7">
        <v>30</v>
      </c>
    </row>
    <row r="99" spans="1:9" x14ac:dyDescent="0.2">
      <c r="A99" s="37"/>
      <c r="B99" s="23" t="s">
        <v>52</v>
      </c>
      <c r="C99" s="8">
        <v>150</v>
      </c>
      <c r="D99" s="7">
        <v>8.1999999999999993</v>
      </c>
      <c r="E99" s="7">
        <v>6.9</v>
      </c>
      <c r="F99" s="7">
        <v>35.9</v>
      </c>
      <c r="G99" s="25">
        <v>238.91</v>
      </c>
      <c r="H99" s="25" t="s">
        <v>51</v>
      </c>
      <c r="I99" s="7">
        <v>7</v>
      </c>
    </row>
    <row r="100" spans="1:9" x14ac:dyDescent="0.2">
      <c r="A100" s="37"/>
      <c r="B100" s="23" t="s">
        <v>15</v>
      </c>
      <c r="C100" s="8">
        <v>40</v>
      </c>
      <c r="D100" s="7">
        <v>3.84</v>
      </c>
      <c r="E100" s="7">
        <v>0.48</v>
      </c>
      <c r="F100" s="7">
        <v>22.08</v>
      </c>
      <c r="G100" s="25">
        <v>120.8</v>
      </c>
      <c r="H100" s="25" t="s">
        <v>14</v>
      </c>
      <c r="I100" s="7">
        <v>4</v>
      </c>
    </row>
    <row r="101" spans="1:9" x14ac:dyDescent="0.2">
      <c r="A101" s="37"/>
      <c r="B101" s="23" t="s">
        <v>59</v>
      </c>
      <c r="C101" s="8">
        <v>200</v>
      </c>
      <c r="D101" s="7">
        <v>0.6</v>
      </c>
      <c r="E101" s="7">
        <v>0.2</v>
      </c>
      <c r="F101" s="7">
        <v>15.2</v>
      </c>
      <c r="G101" s="25">
        <v>65.3</v>
      </c>
      <c r="H101" s="25" t="s">
        <v>58</v>
      </c>
      <c r="I101" s="7">
        <v>10</v>
      </c>
    </row>
    <row r="102" spans="1:9" s="4" customFormat="1" x14ac:dyDescent="0.2">
      <c r="A102" s="38" t="s">
        <v>26</v>
      </c>
      <c r="B102" s="38"/>
      <c r="C102" s="27">
        <f>SUM(C96:C101)</f>
        <v>700</v>
      </c>
      <c r="D102" s="26">
        <f t="shared" ref="D102:I102" si="13">SUM(D96:D101)</f>
        <v>34.26</v>
      </c>
      <c r="E102" s="26">
        <f t="shared" si="13"/>
        <v>32.14</v>
      </c>
      <c r="F102" s="26">
        <f t="shared" si="13"/>
        <v>111.82</v>
      </c>
      <c r="G102" s="26">
        <f t="shared" si="13"/>
        <v>918.68999999999994</v>
      </c>
      <c r="H102" s="26">
        <f t="shared" si="13"/>
        <v>0</v>
      </c>
      <c r="I102" s="17">
        <f t="shared" si="13"/>
        <v>70</v>
      </c>
    </row>
    <row r="103" spans="1:9" s="4" customFormat="1" x14ac:dyDescent="0.2">
      <c r="A103" s="37" t="s">
        <v>27</v>
      </c>
      <c r="B103" s="37"/>
      <c r="C103" s="25">
        <f t="shared" ref="C103:I103" si="14">C95+C102</f>
        <v>1200</v>
      </c>
      <c r="D103" s="25">
        <f t="shared" si="14"/>
        <v>73.25</v>
      </c>
      <c r="E103" s="25">
        <f t="shared" si="14"/>
        <v>49.06</v>
      </c>
      <c r="F103" s="25">
        <f t="shared" si="14"/>
        <v>199.51</v>
      </c>
      <c r="G103" s="25">
        <f t="shared" si="14"/>
        <v>1531.58</v>
      </c>
      <c r="H103" s="25">
        <f t="shared" si="14"/>
        <v>328</v>
      </c>
      <c r="I103" s="7">
        <f t="shared" si="14"/>
        <v>133</v>
      </c>
    </row>
    <row r="104" spans="1:9" s="4" customFormat="1" x14ac:dyDescent="0.2">
      <c r="A104" s="25" t="s">
        <v>68</v>
      </c>
      <c r="B104" s="25"/>
      <c r="C104" s="25"/>
      <c r="D104" s="25"/>
      <c r="E104" s="25"/>
      <c r="F104" s="25"/>
      <c r="G104" s="25"/>
      <c r="H104" s="25"/>
      <c r="I104" s="7"/>
    </row>
    <row r="105" spans="1:9" x14ac:dyDescent="0.2">
      <c r="A105" s="37" t="s">
        <v>11</v>
      </c>
      <c r="B105" s="23" t="s">
        <v>30</v>
      </c>
      <c r="C105" s="8">
        <v>200</v>
      </c>
      <c r="D105" s="7">
        <v>14.06</v>
      </c>
      <c r="E105" s="7">
        <v>11.78</v>
      </c>
      <c r="F105" s="7">
        <v>30.96</v>
      </c>
      <c r="G105" s="25">
        <v>207.16</v>
      </c>
      <c r="H105" s="25" t="s">
        <v>29</v>
      </c>
      <c r="I105" s="7">
        <v>31</v>
      </c>
    </row>
    <row r="106" spans="1:9" x14ac:dyDescent="0.2">
      <c r="A106" s="37"/>
      <c r="B106" s="23" t="s">
        <v>15</v>
      </c>
      <c r="C106" s="8">
        <v>40</v>
      </c>
      <c r="D106" s="7">
        <v>3.84</v>
      </c>
      <c r="E106" s="7">
        <v>0.48</v>
      </c>
      <c r="F106" s="7">
        <v>22.08</v>
      </c>
      <c r="G106" s="25">
        <v>120.8</v>
      </c>
      <c r="H106" s="25" t="s">
        <v>14</v>
      </c>
      <c r="I106" s="7">
        <v>4</v>
      </c>
    </row>
    <row r="107" spans="1:9" x14ac:dyDescent="0.2">
      <c r="A107" s="37"/>
      <c r="B107" s="23" t="s">
        <v>32</v>
      </c>
      <c r="C107" s="8">
        <v>10</v>
      </c>
      <c r="D107" s="7">
        <v>2.82</v>
      </c>
      <c r="E107" s="7">
        <v>3.65</v>
      </c>
      <c r="F107" s="7">
        <v>0.23</v>
      </c>
      <c r="G107" s="25">
        <v>49.4</v>
      </c>
      <c r="H107" s="25" t="s">
        <v>31</v>
      </c>
      <c r="I107" s="7">
        <v>10</v>
      </c>
    </row>
    <row r="108" spans="1:9" x14ac:dyDescent="0.2">
      <c r="A108" s="37"/>
      <c r="B108" s="23" t="s">
        <v>34</v>
      </c>
      <c r="C108" s="8">
        <v>50</v>
      </c>
      <c r="D108" s="7">
        <v>3.85</v>
      </c>
      <c r="E108" s="7">
        <v>4.55</v>
      </c>
      <c r="F108" s="7">
        <v>35.450000000000003</v>
      </c>
      <c r="G108" s="25">
        <v>198</v>
      </c>
      <c r="H108" s="25" t="s">
        <v>33</v>
      </c>
      <c r="I108" s="7">
        <v>15</v>
      </c>
    </row>
    <row r="109" spans="1:9" x14ac:dyDescent="0.2">
      <c r="A109" s="37"/>
      <c r="B109" s="23" t="s">
        <v>59</v>
      </c>
      <c r="C109" s="8">
        <v>200</v>
      </c>
      <c r="D109" s="7">
        <v>0.6</v>
      </c>
      <c r="E109" s="7">
        <v>0.2</v>
      </c>
      <c r="F109" s="7">
        <v>15.2</v>
      </c>
      <c r="G109" s="25">
        <v>65.3</v>
      </c>
      <c r="H109" s="25" t="s">
        <v>58</v>
      </c>
      <c r="I109" s="7">
        <v>10</v>
      </c>
    </row>
    <row r="110" spans="1:9" s="4" customFormat="1" x14ac:dyDescent="0.2">
      <c r="A110" s="38" t="s">
        <v>19</v>
      </c>
      <c r="B110" s="38"/>
      <c r="C110" s="26">
        <f>SUM(C105:C109)</f>
        <v>500</v>
      </c>
      <c r="D110" s="26">
        <f t="shared" ref="D110:I110" si="15">SUM(D105:D109)</f>
        <v>25.17</v>
      </c>
      <c r="E110" s="26">
        <f t="shared" si="15"/>
        <v>20.66</v>
      </c>
      <c r="F110" s="26">
        <f t="shared" si="15"/>
        <v>103.92</v>
      </c>
      <c r="G110" s="26">
        <f t="shared" si="15"/>
        <v>640.65999999999985</v>
      </c>
      <c r="H110" s="26">
        <f t="shared" si="15"/>
        <v>0</v>
      </c>
      <c r="I110" s="17">
        <f t="shared" si="15"/>
        <v>70</v>
      </c>
    </row>
    <row r="111" spans="1:9" ht="25.5" x14ac:dyDescent="0.2">
      <c r="A111" s="37" t="s">
        <v>20</v>
      </c>
      <c r="B111" s="23" t="s">
        <v>70</v>
      </c>
      <c r="C111" s="8">
        <v>230</v>
      </c>
      <c r="D111" s="7">
        <v>21.11</v>
      </c>
      <c r="E111" s="7">
        <v>36.270000000000003</v>
      </c>
      <c r="F111" s="7">
        <v>59.91</v>
      </c>
      <c r="G111" s="25">
        <v>577.12</v>
      </c>
      <c r="H111" s="25" t="s">
        <v>69</v>
      </c>
      <c r="I111" s="7">
        <v>10.6</v>
      </c>
    </row>
    <row r="112" spans="1:9" x14ac:dyDescent="0.2">
      <c r="A112" s="37"/>
      <c r="B112" s="23" t="s">
        <v>23</v>
      </c>
      <c r="C112" s="8">
        <v>40</v>
      </c>
      <c r="D112" s="7">
        <v>3.04</v>
      </c>
      <c r="E112" s="7">
        <v>0.76</v>
      </c>
      <c r="F112" s="7">
        <v>14.16</v>
      </c>
      <c r="G112" s="25">
        <v>73.2</v>
      </c>
      <c r="H112" s="25" t="s">
        <v>14</v>
      </c>
      <c r="I112" s="7">
        <v>4</v>
      </c>
    </row>
    <row r="113" spans="1:9" x14ac:dyDescent="0.2">
      <c r="A113" s="37"/>
      <c r="B113" s="23" t="s">
        <v>72</v>
      </c>
      <c r="C113" s="8">
        <v>190</v>
      </c>
      <c r="D113" s="7">
        <v>10.01</v>
      </c>
      <c r="E113" s="7">
        <v>9.1199999999999992</v>
      </c>
      <c r="F113" s="7">
        <v>36.229999999999997</v>
      </c>
      <c r="G113" s="25">
        <v>266.76</v>
      </c>
      <c r="H113" s="25" t="s">
        <v>71</v>
      </c>
      <c r="I113" s="7">
        <v>29.4</v>
      </c>
    </row>
    <row r="114" spans="1:9" x14ac:dyDescent="0.2">
      <c r="A114" s="37"/>
      <c r="B114" s="23" t="s">
        <v>15</v>
      </c>
      <c r="C114" s="8">
        <v>40</v>
      </c>
      <c r="D114" s="7">
        <v>3.84</v>
      </c>
      <c r="E114" s="7">
        <v>0.48</v>
      </c>
      <c r="F114" s="7">
        <v>22.08</v>
      </c>
      <c r="G114" s="25">
        <v>120.8</v>
      </c>
      <c r="H114" s="25" t="s">
        <v>14</v>
      </c>
      <c r="I114" s="7">
        <v>4</v>
      </c>
    </row>
    <row r="115" spans="1:9" x14ac:dyDescent="0.2">
      <c r="A115" s="37"/>
      <c r="B115" s="23" t="s">
        <v>54</v>
      </c>
      <c r="C115" s="8">
        <v>200</v>
      </c>
      <c r="D115" s="7">
        <v>0.5</v>
      </c>
      <c r="E115" s="7">
        <v>0</v>
      </c>
      <c r="F115" s="7">
        <v>19.8</v>
      </c>
      <c r="G115" s="25">
        <v>81</v>
      </c>
      <c r="H115" s="25" t="s">
        <v>53</v>
      </c>
      <c r="I115" s="7">
        <v>10</v>
      </c>
    </row>
    <row r="116" spans="1:9" s="4" customFormat="1" x14ac:dyDescent="0.2">
      <c r="A116" s="38" t="s">
        <v>26</v>
      </c>
      <c r="B116" s="38"/>
      <c r="C116" s="26">
        <f>SUM(C111:C115)</f>
        <v>700</v>
      </c>
      <c r="D116" s="26">
        <f t="shared" ref="D116:I116" si="16">SUM(D111:D115)</f>
        <v>38.5</v>
      </c>
      <c r="E116" s="26">
        <f t="shared" si="16"/>
        <v>46.629999999999995</v>
      </c>
      <c r="F116" s="26">
        <f t="shared" si="16"/>
        <v>152.18</v>
      </c>
      <c r="G116" s="26">
        <f t="shared" si="16"/>
        <v>1118.8800000000001</v>
      </c>
      <c r="H116" s="26">
        <f t="shared" si="16"/>
        <v>0</v>
      </c>
      <c r="I116" s="17">
        <f t="shared" si="16"/>
        <v>58</v>
      </c>
    </row>
    <row r="117" spans="1:9" s="4" customFormat="1" x14ac:dyDescent="0.2">
      <c r="A117" s="37" t="s">
        <v>27</v>
      </c>
      <c r="B117" s="37"/>
      <c r="C117" s="25">
        <f>C110+C116</f>
        <v>1200</v>
      </c>
      <c r="D117" s="25">
        <f t="shared" ref="D117:I117" si="17">D110+D116</f>
        <v>63.67</v>
      </c>
      <c r="E117" s="25">
        <f t="shared" si="17"/>
        <v>67.289999999999992</v>
      </c>
      <c r="F117" s="25">
        <f t="shared" si="17"/>
        <v>256.10000000000002</v>
      </c>
      <c r="G117" s="25">
        <f t="shared" si="17"/>
        <v>1759.54</v>
      </c>
      <c r="H117" s="25">
        <f t="shared" si="17"/>
        <v>0</v>
      </c>
      <c r="I117" s="25">
        <f t="shared" si="17"/>
        <v>128</v>
      </c>
    </row>
    <row r="118" spans="1:9" s="4" customFormat="1" x14ac:dyDescent="0.2">
      <c r="A118" s="25" t="s">
        <v>73</v>
      </c>
      <c r="B118" s="25"/>
      <c r="C118" s="25"/>
      <c r="D118" s="25"/>
      <c r="E118" s="25"/>
      <c r="F118" s="25"/>
      <c r="G118" s="25"/>
      <c r="H118" s="25"/>
      <c r="I118" s="7"/>
    </row>
    <row r="119" spans="1:9" s="4" customFormat="1" x14ac:dyDescent="0.2">
      <c r="A119" s="39" t="s">
        <v>11</v>
      </c>
      <c r="B119" s="19" t="s">
        <v>103</v>
      </c>
      <c r="C119" s="8">
        <v>200</v>
      </c>
      <c r="D119" s="7">
        <v>15.1</v>
      </c>
      <c r="E119" s="7">
        <v>21.16</v>
      </c>
      <c r="F119" s="7">
        <v>39.94</v>
      </c>
      <c r="G119" s="25">
        <v>183.02</v>
      </c>
      <c r="H119" s="25" t="s">
        <v>61</v>
      </c>
      <c r="I119" s="14">
        <v>26.6</v>
      </c>
    </row>
    <row r="120" spans="1:9" s="4" customFormat="1" x14ac:dyDescent="0.2">
      <c r="A120" s="40"/>
      <c r="B120" s="23" t="s">
        <v>15</v>
      </c>
      <c r="C120" s="8">
        <v>40</v>
      </c>
      <c r="D120" s="7">
        <v>3.84</v>
      </c>
      <c r="E120" s="7">
        <v>0.48</v>
      </c>
      <c r="F120" s="7">
        <v>22.08</v>
      </c>
      <c r="G120" s="25">
        <v>120.8</v>
      </c>
      <c r="H120" s="25" t="s">
        <v>14</v>
      </c>
      <c r="I120" s="7">
        <v>4</v>
      </c>
    </row>
    <row r="121" spans="1:9" x14ac:dyDescent="0.2">
      <c r="A121" s="40"/>
      <c r="B121" s="23" t="s">
        <v>63</v>
      </c>
      <c r="C121" s="8">
        <v>10</v>
      </c>
      <c r="D121" s="7">
        <v>0.1</v>
      </c>
      <c r="E121" s="7">
        <v>8.1999999999999993</v>
      </c>
      <c r="F121" s="7">
        <v>0.1</v>
      </c>
      <c r="G121" s="25">
        <v>74.8</v>
      </c>
      <c r="H121" s="25" t="s">
        <v>62</v>
      </c>
      <c r="I121" s="7">
        <v>10</v>
      </c>
    </row>
    <row r="122" spans="1:9" x14ac:dyDescent="0.2">
      <c r="A122" s="40"/>
      <c r="B122" s="23" t="s">
        <v>65</v>
      </c>
      <c r="C122" s="8">
        <v>50</v>
      </c>
      <c r="D122" s="7">
        <v>6</v>
      </c>
      <c r="E122" s="7">
        <v>5</v>
      </c>
      <c r="F122" s="7">
        <v>0.38</v>
      </c>
      <c r="G122" s="25">
        <v>70.75</v>
      </c>
      <c r="H122" s="25" t="s">
        <v>64</v>
      </c>
      <c r="I122" s="7">
        <v>16</v>
      </c>
    </row>
    <row r="123" spans="1:9" x14ac:dyDescent="0.2">
      <c r="A123" s="41"/>
      <c r="B123" s="23" t="s">
        <v>17</v>
      </c>
      <c r="C123" s="8">
        <v>200</v>
      </c>
      <c r="D123" s="7">
        <v>0.2</v>
      </c>
      <c r="E123" s="7">
        <v>0</v>
      </c>
      <c r="F123" s="7">
        <v>10.5</v>
      </c>
      <c r="G123" s="25">
        <v>38.799999999999997</v>
      </c>
      <c r="H123" s="25" t="s">
        <v>16</v>
      </c>
      <c r="I123" s="7">
        <v>7</v>
      </c>
    </row>
    <row r="124" spans="1:9" s="4" customFormat="1" x14ac:dyDescent="0.2">
      <c r="A124" s="42" t="s">
        <v>19</v>
      </c>
      <c r="B124" s="43"/>
      <c r="C124" s="26">
        <f>SUM(C119:C123)</f>
        <v>500</v>
      </c>
      <c r="D124" s="26">
        <f t="shared" ref="D124:I124" si="18">SUM(D119:D123)</f>
        <v>25.24</v>
      </c>
      <c r="E124" s="26">
        <f t="shared" si="18"/>
        <v>34.840000000000003</v>
      </c>
      <c r="F124" s="26">
        <f t="shared" si="18"/>
        <v>73</v>
      </c>
      <c r="G124" s="26">
        <f t="shared" si="18"/>
        <v>488.17</v>
      </c>
      <c r="H124" s="26">
        <f t="shared" si="18"/>
        <v>0</v>
      </c>
      <c r="I124" s="26">
        <f t="shared" si="18"/>
        <v>63.6</v>
      </c>
    </row>
    <row r="125" spans="1:9" ht="25.5" x14ac:dyDescent="0.2">
      <c r="A125" s="37" t="s">
        <v>20</v>
      </c>
      <c r="B125" s="23" t="s">
        <v>67</v>
      </c>
      <c r="C125" s="8">
        <v>180</v>
      </c>
      <c r="D125" s="7">
        <v>1.3</v>
      </c>
      <c r="E125" s="7">
        <v>3.64</v>
      </c>
      <c r="F125" s="7">
        <v>8.76</v>
      </c>
      <c r="G125" s="25">
        <v>231.96</v>
      </c>
      <c r="H125" s="25" t="s">
        <v>66</v>
      </c>
      <c r="I125" s="7">
        <v>15</v>
      </c>
    </row>
    <row r="126" spans="1:9" x14ac:dyDescent="0.2">
      <c r="A126" s="37"/>
      <c r="B126" s="23" t="s">
        <v>23</v>
      </c>
      <c r="C126" s="8">
        <v>40</v>
      </c>
      <c r="D126" s="7">
        <v>3.04</v>
      </c>
      <c r="E126" s="7">
        <v>0.76</v>
      </c>
      <c r="F126" s="7">
        <v>14.16</v>
      </c>
      <c r="G126" s="25">
        <v>73.2</v>
      </c>
      <c r="H126" s="25" t="s">
        <v>14</v>
      </c>
      <c r="I126" s="7">
        <v>4</v>
      </c>
    </row>
    <row r="127" spans="1:9" x14ac:dyDescent="0.2">
      <c r="A127" s="37"/>
      <c r="B127" s="23" t="s">
        <v>43</v>
      </c>
      <c r="C127" s="8">
        <v>90</v>
      </c>
      <c r="D127" s="7">
        <v>17.28</v>
      </c>
      <c r="E127" s="7">
        <v>20.16</v>
      </c>
      <c r="F127" s="7">
        <v>15.72</v>
      </c>
      <c r="G127" s="25">
        <v>188.52</v>
      </c>
      <c r="H127" s="25" t="s">
        <v>42</v>
      </c>
      <c r="I127" s="7">
        <v>30</v>
      </c>
    </row>
    <row r="128" spans="1:9" x14ac:dyDescent="0.2">
      <c r="A128" s="37"/>
      <c r="B128" s="23" t="s">
        <v>75</v>
      </c>
      <c r="C128" s="8">
        <v>150</v>
      </c>
      <c r="D128" s="7">
        <v>3.6</v>
      </c>
      <c r="E128" s="7">
        <v>5.4</v>
      </c>
      <c r="F128" s="7">
        <v>36.409999999999997</v>
      </c>
      <c r="G128" s="25">
        <v>208.7</v>
      </c>
      <c r="H128" s="25" t="s">
        <v>74</v>
      </c>
      <c r="I128" s="7">
        <v>7</v>
      </c>
    </row>
    <row r="129" spans="1:9" x14ac:dyDescent="0.2">
      <c r="A129" s="37"/>
      <c r="B129" s="23" t="s">
        <v>15</v>
      </c>
      <c r="C129" s="8">
        <v>40</v>
      </c>
      <c r="D129" s="7">
        <v>3.84</v>
      </c>
      <c r="E129" s="7">
        <v>0.48</v>
      </c>
      <c r="F129" s="7">
        <v>22.08</v>
      </c>
      <c r="G129" s="25">
        <v>120.8</v>
      </c>
      <c r="H129" s="25" t="s">
        <v>14</v>
      </c>
      <c r="I129" s="7">
        <v>4</v>
      </c>
    </row>
    <row r="130" spans="1:9" x14ac:dyDescent="0.2">
      <c r="A130" s="37"/>
      <c r="B130" s="23" t="s">
        <v>46</v>
      </c>
      <c r="C130" s="8">
        <v>200</v>
      </c>
      <c r="D130" s="7">
        <v>0.3</v>
      </c>
      <c r="E130" s="7">
        <v>0</v>
      </c>
      <c r="F130" s="7">
        <v>6.7</v>
      </c>
      <c r="G130" s="25">
        <v>27.9</v>
      </c>
      <c r="H130" s="25" t="s">
        <v>45</v>
      </c>
      <c r="I130" s="7">
        <v>10</v>
      </c>
    </row>
    <row r="131" spans="1:9" s="4" customFormat="1" x14ac:dyDescent="0.2">
      <c r="A131" s="38" t="s">
        <v>26</v>
      </c>
      <c r="B131" s="38"/>
      <c r="C131" s="26">
        <f t="shared" ref="C131:I131" si="19">SUM(C125:C130)</f>
        <v>700</v>
      </c>
      <c r="D131" s="26">
        <f t="shared" si="19"/>
        <v>29.360000000000003</v>
      </c>
      <c r="E131" s="26">
        <f t="shared" si="19"/>
        <v>30.44</v>
      </c>
      <c r="F131" s="26">
        <f t="shared" si="19"/>
        <v>103.83</v>
      </c>
      <c r="G131" s="26">
        <f t="shared" si="19"/>
        <v>851.08</v>
      </c>
      <c r="H131" s="26">
        <f t="shared" si="19"/>
        <v>0</v>
      </c>
      <c r="I131" s="17">
        <f t="shared" si="19"/>
        <v>70</v>
      </c>
    </row>
    <row r="132" spans="1:9" s="4" customFormat="1" x14ac:dyDescent="0.2">
      <c r="A132" s="37" t="s">
        <v>27</v>
      </c>
      <c r="B132" s="37"/>
      <c r="C132" s="25">
        <f>C124+C131</f>
        <v>1200</v>
      </c>
      <c r="D132" s="25">
        <f t="shared" ref="D132:I132" si="20">D124+D131</f>
        <v>54.6</v>
      </c>
      <c r="E132" s="25">
        <f t="shared" si="20"/>
        <v>65.28</v>
      </c>
      <c r="F132" s="25">
        <f t="shared" si="20"/>
        <v>176.82999999999998</v>
      </c>
      <c r="G132" s="25">
        <f t="shared" si="20"/>
        <v>1339.25</v>
      </c>
      <c r="H132" s="25">
        <f t="shared" si="20"/>
        <v>0</v>
      </c>
      <c r="I132" s="25">
        <f t="shared" si="20"/>
        <v>133.6</v>
      </c>
    </row>
    <row r="133" spans="1:9" s="4" customFormat="1" x14ac:dyDescent="0.2">
      <c r="A133" s="25" t="s">
        <v>76</v>
      </c>
      <c r="B133" s="25"/>
      <c r="C133" s="25"/>
      <c r="D133" s="25"/>
      <c r="E133" s="25"/>
      <c r="F133" s="25"/>
      <c r="G133" s="25"/>
      <c r="H133" s="25"/>
      <c r="I133" s="7"/>
    </row>
    <row r="134" spans="1:9" x14ac:dyDescent="0.2">
      <c r="A134" s="40" t="s">
        <v>11</v>
      </c>
      <c r="B134" s="23" t="s">
        <v>77</v>
      </c>
      <c r="C134" s="8">
        <v>260</v>
      </c>
      <c r="D134" s="7">
        <v>35.49</v>
      </c>
      <c r="E134" s="7">
        <v>23.53</v>
      </c>
      <c r="F134" s="7">
        <v>70.959999999999994</v>
      </c>
      <c r="G134" s="25">
        <v>668.98</v>
      </c>
      <c r="H134" s="25" t="s">
        <v>24</v>
      </c>
      <c r="I134" s="7">
        <v>52</v>
      </c>
    </row>
    <row r="135" spans="1:9" x14ac:dyDescent="0.2">
      <c r="A135" s="40"/>
      <c r="B135" s="23" t="s">
        <v>15</v>
      </c>
      <c r="C135" s="8">
        <v>40</v>
      </c>
      <c r="D135" s="7">
        <v>3.84</v>
      </c>
      <c r="E135" s="7">
        <v>0.48</v>
      </c>
      <c r="F135" s="7">
        <v>22.08</v>
      </c>
      <c r="G135" s="25">
        <v>120.8</v>
      </c>
      <c r="H135" s="25" t="s">
        <v>14</v>
      </c>
      <c r="I135" s="7">
        <v>4</v>
      </c>
    </row>
    <row r="136" spans="1:9" x14ac:dyDescent="0.2">
      <c r="A136" s="41"/>
      <c r="B136" s="23" t="s">
        <v>17</v>
      </c>
      <c r="C136" s="8">
        <v>200</v>
      </c>
      <c r="D136" s="7">
        <v>0.2</v>
      </c>
      <c r="E136" s="7">
        <v>0</v>
      </c>
      <c r="F136" s="7">
        <v>10.5</v>
      </c>
      <c r="G136" s="25">
        <v>38.799999999999997</v>
      </c>
      <c r="H136" s="25" t="s">
        <v>16</v>
      </c>
      <c r="I136" s="7">
        <v>7</v>
      </c>
    </row>
    <row r="137" spans="1:9" s="4" customFormat="1" x14ac:dyDescent="0.2">
      <c r="A137" s="38" t="s">
        <v>19</v>
      </c>
      <c r="B137" s="38"/>
      <c r="C137" s="26">
        <f t="shared" ref="C137:I137" si="21">SUM(C134:C136)</f>
        <v>500</v>
      </c>
      <c r="D137" s="26">
        <f t="shared" si="21"/>
        <v>39.53</v>
      </c>
      <c r="E137" s="26">
        <f t="shared" si="21"/>
        <v>24.01</v>
      </c>
      <c r="F137" s="26">
        <f t="shared" si="21"/>
        <v>103.53999999999999</v>
      </c>
      <c r="G137" s="26">
        <f t="shared" si="21"/>
        <v>828.57999999999993</v>
      </c>
      <c r="H137" s="26">
        <f t="shared" si="21"/>
        <v>0</v>
      </c>
      <c r="I137" s="26">
        <f t="shared" si="21"/>
        <v>63</v>
      </c>
    </row>
    <row r="138" spans="1:9" s="4" customFormat="1" x14ac:dyDescent="0.2">
      <c r="A138" s="25"/>
      <c r="B138" s="25" t="s">
        <v>104</v>
      </c>
      <c r="C138" s="25">
        <v>60</v>
      </c>
      <c r="D138" s="25">
        <v>0.97</v>
      </c>
      <c r="E138" s="25">
        <v>6.07</v>
      </c>
      <c r="F138" s="25">
        <v>5.85</v>
      </c>
      <c r="G138" s="25">
        <v>81.53</v>
      </c>
      <c r="H138" s="25">
        <v>9</v>
      </c>
      <c r="I138" s="7">
        <v>7</v>
      </c>
    </row>
    <row r="139" spans="1:9" x14ac:dyDescent="0.2">
      <c r="A139" s="37" t="s">
        <v>20</v>
      </c>
      <c r="B139" s="23" t="s">
        <v>22</v>
      </c>
      <c r="C139" s="8">
        <v>200</v>
      </c>
      <c r="D139" s="7">
        <f>5.93/230*200</f>
        <v>5.1565217391304348</v>
      </c>
      <c r="E139" s="7">
        <f>7.8/230*200</f>
        <v>6.7826086956521747</v>
      </c>
      <c r="F139" s="7">
        <f>32.78/230*200</f>
        <v>28.504347826086956</v>
      </c>
      <c r="G139" s="25">
        <f>206.54/230*200</f>
        <v>179.6</v>
      </c>
      <c r="H139" s="25" t="s">
        <v>21</v>
      </c>
      <c r="I139" s="7">
        <v>16</v>
      </c>
    </row>
    <row r="140" spans="1:9" x14ac:dyDescent="0.2">
      <c r="A140" s="37"/>
      <c r="B140" s="23" t="s">
        <v>23</v>
      </c>
      <c r="C140" s="8">
        <v>40</v>
      </c>
      <c r="D140" s="7">
        <v>3.04</v>
      </c>
      <c r="E140" s="7">
        <v>0.76</v>
      </c>
      <c r="F140" s="7">
        <v>14.16</v>
      </c>
      <c r="G140" s="25">
        <v>73.2</v>
      </c>
      <c r="H140" s="25" t="s">
        <v>14</v>
      </c>
      <c r="I140" s="7">
        <v>4</v>
      </c>
    </row>
    <row r="141" spans="1:9" x14ac:dyDescent="0.2">
      <c r="A141" s="37"/>
      <c r="B141" s="23" t="s">
        <v>72</v>
      </c>
      <c r="C141" s="8">
        <v>170</v>
      </c>
      <c r="D141" s="7">
        <v>10.01</v>
      </c>
      <c r="E141" s="7">
        <v>9.1199999999999992</v>
      </c>
      <c r="F141" s="7">
        <v>36.229999999999997</v>
      </c>
      <c r="G141" s="25">
        <v>266.76</v>
      </c>
      <c r="H141" s="25" t="s">
        <v>71</v>
      </c>
      <c r="I141" s="7">
        <v>29.4</v>
      </c>
    </row>
    <row r="142" spans="1:9" x14ac:dyDescent="0.2">
      <c r="A142" s="37"/>
      <c r="B142" s="23" t="s">
        <v>15</v>
      </c>
      <c r="C142" s="8">
        <v>40</v>
      </c>
      <c r="D142" s="7">
        <v>3.84</v>
      </c>
      <c r="E142" s="7">
        <v>0.48</v>
      </c>
      <c r="F142" s="7">
        <v>22.08</v>
      </c>
      <c r="G142" s="25">
        <v>120.8</v>
      </c>
      <c r="H142" s="25" t="s">
        <v>14</v>
      </c>
      <c r="I142" s="7">
        <v>4</v>
      </c>
    </row>
    <row r="143" spans="1:9" x14ac:dyDescent="0.2">
      <c r="A143" s="37"/>
      <c r="B143" s="23" t="s">
        <v>17</v>
      </c>
      <c r="C143" s="8">
        <v>200</v>
      </c>
      <c r="D143" s="7">
        <v>0.2</v>
      </c>
      <c r="E143" s="7">
        <v>0</v>
      </c>
      <c r="F143" s="7">
        <v>10.5</v>
      </c>
      <c r="G143" s="25">
        <v>38.799999999999997</v>
      </c>
      <c r="H143" s="25" t="s">
        <v>16</v>
      </c>
      <c r="I143" s="7">
        <v>7</v>
      </c>
    </row>
    <row r="144" spans="1:9" s="4" customFormat="1" x14ac:dyDescent="0.2">
      <c r="A144" s="38" t="s">
        <v>26</v>
      </c>
      <c r="B144" s="38"/>
      <c r="C144" s="27">
        <f>SUM(C138:C143)</f>
        <v>710</v>
      </c>
      <c r="D144" s="26">
        <f t="shared" ref="D144:I144" si="22">SUM(D138:D143)</f>
        <v>23.216521739130435</v>
      </c>
      <c r="E144" s="26">
        <f t="shared" si="22"/>
        <v>23.212608695652175</v>
      </c>
      <c r="F144" s="26">
        <f t="shared" si="22"/>
        <v>117.32434782608696</v>
      </c>
      <c r="G144" s="26">
        <f t="shared" si="22"/>
        <v>760.68999999999983</v>
      </c>
      <c r="H144" s="26">
        <f t="shared" si="22"/>
        <v>9</v>
      </c>
      <c r="I144" s="17">
        <f t="shared" si="22"/>
        <v>67.400000000000006</v>
      </c>
    </row>
    <row r="145" spans="1:9" s="4" customFormat="1" x14ac:dyDescent="0.2">
      <c r="A145" s="37" t="s">
        <v>27</v>
      </c>
      <c r="B145" s="37"/>
      <c r="C145" s="25">
        <f t="shared" ref="C145:I145" si="23">C137+C144</f>
        <v>1210</v>
      </c>
      <c r="D145" s="25">
        <f t="shared" si="23"/>
        <v>62.746521739130436</v>
      </c>
      <c r="E145" s="25">
        <f t="shared" si="23"/>
        <v>47.222608695652177</v>
      </c>
      <c r="F145" s="25">
        <f t="shared" si="23"/>
        <v>220.86434782608694</v>
      </c>
      <c r="G145" s="25">
        <f t="shared" si="23"/>
        <v>1589.2699999999998</v>
      </c>
      <c r="H145" s="25">
        <f t="shared" si="23"/>
        <v>9</v>
      </c>
      <c r="I145" s="7">
        <f t="shared" si="23"/>
        <v>130.4</v>
      </c>
    </row>
    <row r="146" spans="1:9" s="4" customFormat="1" x14ac:dyDescent="0.2">
      <c r="A146" s="25" t="s">
        <v>78</v>
      </c>
      <c r="B146" s="25"/>
      <c r="C146" s="25"/>
      <c r="D146" s="25"/>
      <c r="E146" s="25"/>
      <c r="F146" s="25"/>
      <c r="G146" s="25"/>
      <c r="H146" s="25"/>
      <c r="I146" s="7"/>
    </row>
    <row r="147" spans="1:9" x14ac:dyDescent="0.2">
      <c r="A147" s="39" t="s">
        <v>11</v>
      </c>
      <c r="B147" s="23" t="s">
        <v>13</v>
      </c>
      <c r="C147" s="8">
        <v>160</v>
      </c>
      <c r="D147" s="7">
        <v>18.559999999999999</v>
      </c>
      <c r="E147" s="7">
        <v>24.32</v>
      </c>
      <c r="F147" s="7">
        <v>31.92</v>
      </c>
      <c r="G147" s="25">
        <v>328</v>
      </c>
      <c r="H147" s="25" t="s">
        <v>12</v>
      </c>
      <c r="I147" s="7">
        <v>31.75</v>
      </c>
    </row>
    <row r="148" spans="1:9" x14ac:dyDescent="0.2">
      <c r="A148" s="40"/>
      <c r="B148" s="23" t="s">
        <v>15</v>
      </c>
      <c r="C148" s="8">
        <v>40</v>
      </c>
      <c r="D148" s="7">
        <v>3.84</v>
      </c>
      <c r="E148" s="7">
        <v>0.48</v>
      </c>
      <c r="F148" s="7">
        <v>22.08</v>
      </c>
      <c r="G148" s="25">
        <v>120.8</v>
      </c>
      <c r="H148" s="25" t="s">
        <v>14</v>
      </c>
      <c r="I148" s="7">
        <v>4</v>
      </c>
    </row>
    <row r="149" spans="1:9" x14ac:dyDescent="0.2">
      <c r="A149" s="40"/>
      <c r="B149" s="23" t="s">
        <v>46</v>
      </c>
      <c r="C149" s="8">
        <v>200</v>
      </c>
      <c r="D149" s="7">
        <v>0.3</v>
      </c>
      <c r="E149" s="7">
        <v>0</v>
      </c>
      <c r="F149" s="7">
        <v>6.7</v>
      </c>
      <c r="G149" s="25">
        <v>27.9</v>
      </c>
      <c r="H149" s="25" t="s">
        <v>45</v>
      </c>
      <c r="I149" s="7">
        <v>10</v>
      </c>
    </row>
    <row r="150" spans="1:9" x14ac:dyDescent="0.2">
      <c r="A150" s="41"/>
      <c r="B150" s="23" t="s">
        <v>18</v>
      </c>
      <c r="C150" s="8">
        <v>100</v>
      </c>
      <c r="D150" s="7">
        <v>0.38</v>
      </c>
      <c r="E150" s="7">
        <v>0.38</v>
      </c>
      <c r="F150" s="7">
        <v>21.77</v>
      </c>
      <c r="G150" s="25">
        <v>44.38</v>
      </c>
      <c r="H150" s="25" t="s">
        <v>14</v>
      </c>
      <c r="I150" s="7">
        <v>31.5</v>
      </c>
    </row>
    <row r="151" spans="1:9" s="4" customFormat="1" x14ac:dyDescent="0.2">
      <c r="A151" s="38" t="s">
        <v>19</v>
      </c>
      <c r="B151" s="38"/>
      <c r="C151" s="26">
        <f t="shared" ref="C151:I151" si="24">SUM(C147:C150)</f>
        <v>500</v>
      </c>
      <c r="D151" s="26">
        <f t="shared" si="24"/>
        <v>23.08</v>
      </c>
      <c r="E151" s="26">
        <f t="shared" si="24"/>
        <v>25.18</v>
      </c>
      <c r="F151" s="26">
        <f t="shared" si="24"/>
        <v>82.47</v>
      </c>
      <c r="G151" s="26">
        <f t="shared" si="24"/>
        <v>521.08000000000004</v>
      </c>
      <c r="H151" s="26">
        <f t="shared" si="24"/>
        <v>0</v>
      </c>
      <c r="I151" s="17">
        <f t="shared" si="24"/>
        <v>77.25</v>
      </c>
    </row>
    <row r="152" spans="1:9" x14ac:dyDescent="0.2">
      <c r="A152" s="37" t="s">
        <v>20</v>
      </c>
      <c r="B152" s="23" t="s">
        <v>36</v>
      </c>
      <c r="C152" s="8">
        <v>200</v>
      </c>
      <c r="D152" s="7">
        <v>6.68</v>
      </c>
      <c r="E152" s="7">
        <v>4.5999999999999996</v>
      </c>
      <c r="F152" s="7">
        <v>30.28</v>
      </c>
      <c r="G152" s="25">
        <v>133.13999999999999</v>
      </c>
      <c r="H152" s="25" t="s">
        <v>35</v>
      </c>
      <c r="I152" s="7">
        <v>12</v>
      </c>
    </row>
    <row r="153" spans="1:9" x14ac:dyDescent="0.2">
      <c r="A153" s="37"/>
      <c r="B153" s="23" t="s">
        <v>23</v>
      </c>
      <c r="C153" s="8">
        <v>40</v>
      </c>
      <c r="D153" s="7">
        <v>3.04</v>
      </c>
      <c r="E153" s="7">
        <v>0.76</v>
      </c>
      <c r="F153" s="7">
        <v>14.16</v>
      </c>
      <c r="G153" s="25">
        <v>73.2</v>
      </c>
      <c r="H153" s="25" t="s">
        <v>14</v>
      </c>
      <c r="I153" s="7">
        <v>4</v>
      </c>
    </row>
    <row r="154" spans="1:9" x14ac:dyDescent="0.2">
      <c r="A154" s="37"/>
      <c r="B154" s="23" t="s">
        <v>38</v>
      </c>
      <c r="C154" s="8">
        <v>90</v>
      </c>
      <c r="D154" s="7">
        <v>16.440000000000001</v>
      </c>
      <c r="E154" s="7">
        <v>16.32</v>
      </c>
      <c r="F154" s="7">
        <v>20.94</v>
      </c>
      <c r="G154" s="25">
        <v>271.56</v>
      </c>
      <c r="H154" s="25" t="s">
        <v>37</v>
      </c>
      <c r="I154" s="7">
        <v>35</v>
      </c>
    </row>
    <row r="155" spans="1:9" x14ac:dyDescent="0.2">
      <c r="A155" s="37"/>
      <c r="B155" s="23" t="s">
        <v>52</v>
      </c>
      <c r="C155" s="8">
        <v>150</v>
      </c>
      <c r="D155" s="7">
        <v>8.1999999999999993</v>
      </c>
      <c r="E155" s="7">
        <v>6.9</v>
      </c>
      <c r="F155" s="7">
        <v>35.9</v>
      </c>
      <c r="G155" s="25">
        <v>238.91</v>
      </c>
      <c r="H155" s="25" t="s">
        <v>51</v>
      </c>
      <c r="I155" s="7">
        <v>7</v>
      </c>
    </row>
    <row r="156" spans="1:9" x14ac:dyDescent="0.2">
      <c r="A156" s="37"/>
      <c r="B156" s="23" t="s">
        <v>15</v>
      </c>
      <c r="C156" s="8">
        <v>40</v>
      </c>
      <c r="D156" s="7">
        <v>3.84</v>
      </c>
      <c r="E156" s="7">
        <v>0.48</v>
      </c>
      <c r="F156" s="7">
        <v>22.08</v>
      </c>
      <c r="G156" s="25">
        <v>120.8</v>
      </c>
      <c r="H156" s="25" t="s">
        <v>14</v>
      </c>
      <c r="I156" s="7">
        <v>4</v>
      </c>
    </row>
    <row r="157" spans="1:9" x14ac:dyDescent="0.2">
      <c r="A157" s="37"/>
      <c r="B157" s="23" t="s">
        <v>59</v>
      </c>
      <c r="C157" s="8">
        <v>200</v>
      </c>
      <c r="D157" s="7">
        <v>0.6</v>
      </c>
      <c r="E157" s="7">
        <v>0.2</v>
      </c>
      <c r="F157" s="7">
        <v>15.2</v>
      </c>
      <c r="G157" s="25">
        <v>65.3</v>
      </c>
      <c r="H157" s="25" t="s">
        <v>58</v>
      </c>
      <c r="I157" s="7">
        <v>10</v>
      </c>
    </row>
    <row r="158" spans="1:9" s="4" customFormat="1" x14ac:dyDescent="0.2">
      <c r="A158" s="38" t="s">
        <v>26</v>
      </c>
      <c r="B158" s="38"/>
      <c r="C158" s="26">
        <f t="shared" ref="C158:I158" si="25">SUM(C152:C157)</f>
        <v>720</v>
      </c>
      <c r="D158" s="26">
        <f t="shared" si="25"/>
        <v>38.800000000000004</v>
      </c>
      <c r="E158" s="26">
        <f t="shared" si="25"/>
        <v>29.259999999999998</v>
      </c>
      <c r="F158" s="26">
        <f t="shared" si="25"/>
        <v>138.56</v>
      </c>
      <c r="G158" s="26">
        <f t="shared" si="25"/>
        <v>902.90999999999985</v>
      </c>
      <c r="H158" s="26">
        <f t="shared" si="25"/>
        <v>0</v>
      </c>
      <c r="I158" s="17">
        <f t="shared" si="25"/>
        <v>72</v>
      </c>
    </row>
    <row r="159" spans="1:9" s="4" customFormat="1" x14ac:dyDescent="0.2">
      <c r="A159" s="37" t="s">
        <v>27</v>
      </c>
      <c r="B159" s="37"/>
      <c r="C159" s="25">
        <f t="shared" ref="C159:I159" si="26">C151+C158</f>
        <v>1220</v>
      </c>
      <c r="D159" s="25">
        <f t="shared" si="26"/>
        <v>61.88</v>
      </c>
      <c r="E159" s="25">
        <f t="shared" si="26"/>
        <v>54.44</v>
      </c>
      <c r="F159" s="25">
        <f t="shared" si="26"/>
        <v>221.03</v>
      </c>
      <c r="G159" s="25">
        <f t="shared" si="26"/>
        <v>1423.9899999999998</v>
      </c>
      <c r="H159" s="25">
        <f t="shared" si="26"/>
        <v>0</v>
      </c>
      <c r="I159" s="7">
        <f t="shared" si="26"/>
        <v>149.25</v>
      </c>
    </row>
    <row r="160" spans="1:9" s="4" customFormat="1" x14ac:dyDescent="0.2">
      <c r="A160" s="25" t="s">
        <v>79</v>
      </c>
      <c r="B160" s="25"/>
      <c r="C160" s="25"/>
      <c r="D160" s="25"/>
      <c r="E160" s="25"/>
      <c r="F160" s="25"/>
      <c r="G160" s="25"/>
      <c r="H160" s="25"/>
      <c r="I160" s="7"/>
    </row>
    <row r="161" spans="1:9" s="4" customFormat="1" x14ac:dyDescent="0.2">
      <c r="A161" s="45" t="s">
        <v>11</v>
      </c>
      <c r="B161" s="23" t="s">
        <v>57</v>
      </c>
      <c r="C161" s="8">
        <v>200</v>
      </c>
      <c r="D161" s="7">
        <v>13.12</v>
      </c>
      <c r="E161" s="7">
        <v>17.25</v>
      </c>
      <c r="F161" s="7">
        <v>23.89</v>
      </c>
      <c r="G161" s="25">
        <v>292.45</v>
      </c>
      <c r="H161" s="25" t="s">
        <v>56</v>
      </c>
      <c r="I161" s="7">
        <v>34.86</v>
      </c>
    </row>
    <row r="162" spans="1:9" s="16" customFormat="1" x14ac:dyDescent="0.2">
      <c r="A162" s="45"/>
      <c r="B162" s="19" t="s">
        <v>15</v>
      </c>
      <c r="C162" s="15">
        <v>40</v>
      </c>
      <c r="D162" s="14">
        <v>3.84</v>
      </c>
      <c r="E162" s="14">
        <v>0.48</v>
      </c>
      <c r="F162" s="14">
        <v>22.08</v>
      </c>
      <c r="G162" s="28">
        <v>120.8</v>
      </c>
      <c r="H162" s="28" t="s">
        <v>14</v>
      </c>
      <c r="I162" s="14">
        <v>4</v>
      </c>
    </row>
    <row r="163" spans="1:9" s="16" customFormat="1" x14ac:dyDescent="0.2">
      <c r="A163" s="45"/>
      <c r="B163" s="19" t="s">
        <v>32</v>
      </c>
      <c r="C163" s="15">
        <v>10</v>
      </c>
      <c r="D163" s="14">
        <v>2.82</v>
      </c>
      <c r="E163" s="14">
        <v>3.65</v>
      </c>
      <c r="F163" s="14">
        <v>0.23</v>
      </c>
      <c r="G163" s="28">
        <v>49.4</v>
      </c>
      <c r="H163" s="28" t="s">
        <v>31</v>
      </c>
      <c r="I163" s="14">
        <v>10</v>
      </c>
    </row>
    <row r="164" spans="1:9" s="16" customFormat="1" x14ac:dyDescent="0.2">
      <c r="A164" s="45"/>
      <c r="B164" s="19" t="s">
        <v>34</v>
      </c>
      <c r="C164" s="15">
        <v>52.5</v>
      </c>
      <c r="D164" s="14">
        <v>3.85</v>
      </c>
      <c r="E164" s="14">
        <v>4.55</v>
      </c>
      <c r="F164" s="14">
        <v>35.450000000000003</v>
      </c>
      <c r="G164" s="28">
        <v>198</v>
      </c>
      <c r="H164" s="28" t="s">
        <v>33</v>
      </c>
      <c r="I164" s="14">
        <v>15.75</v>
      </c>
    </row>
    <row r="165" spans="1:9" s="16" customFormat="1" x14ac:dyDescent="0.2">
      <c r="A165" s="45"/>
      <c r="B165" s="19" t="s">
        <v>59</v>
      </c>
      <c r="C165" s="15">
        <v>200</v>
      </c>
      <c r="D165" s="14">
        <v>0.6</v>
      </c>
      <c r="E165" s="14">
        <v>0.2</v>
      </c>
      <c r="F165" s="14">
        <v>15.2</v>
      </c>
      <c r="G165" s="28">
        <v>65.3</v>
      </c>
      <c r="H165" s="28" t="s">
        <v>58</v>
      </c>
      <c r="I165" s="14">
        <v>10</v>
      </c>
    </row>
    <row r="166" spans="1:9" s="4" customFormat="1" x14ac:dyDescent="0.2">
      <c r="A166" s="44" t="s">
        <v>19</v>
      </c>
      <c r="B166" s="44"/>
      <c r="C166" s="27">
        <f>SUM(C161:C165)</f>
        <v>502.5</v>
      </c>
      <c r="D166" s="27">
        <f t="shared" ref="D166:I166" si="27">SUM(D161:D165)</f>
        <v>24.230000000000004</v>
      </c>
      <c r="E166" s="27">
        <f t="shared" si="27"/>
        <v>26.13</v>
      </c>
      <c r="F166" s="27">
        <f t="shared" si="27"/>
        <v>96.850000000000009</v>
      </c>
      <c r="G166" s="27">
        <f t="shared" si="27"/>
        <v>725.94999999999993</v>
      </c>
      <c r="H166" s="27">
        <f t="shared" si="27"/>
        <v>0</v>
      </c>
      <c r="I166" s="18">
        <f t="shared" si="27"/>
        <v>74.61</v>
      </c>
    </row>
    <row r="167" spans="1:9" ht="25.5" x14ac:dyDescent="0.2">
      <c r="A167" s="37" t="s">
        <v>20</v>
      </c>
      <c r="B167" s="23" t="s">
        <v>48</v>
      </c>
      <c r="C167" s="8">
        <v>200</v>
      </c>
      <c r="D167" s="7">
        <v>5.12</v>
      </c>
      <c r="E167" s="7">
        <v>6.22</v>
      </c>
      <c r="F167" s="7">
        <v>49.48</v>
      </c>
      <c r="G167" s="25">
        <v>119.44</v>
      </c>
      <c r="H167" s="25" t="s">
        <v>47</v>
      </c>
      <c r="I167" s="7">
        <v>10</v>
      </c>
    </row>
    <row r="168" spans="1:9" x14ac:dyDescent="0.2">
      <c r="A168" s="37"/>
      <c r="B168" s="23" t="s">
        <v>23</v>
      </c>
      <c r="C168" s="8">
        <v>40</v>
      </c>
      <c r="D168" s="7">
        <v>3.04</v>
      </c>
      <c r="E168" s="7">
        <v>0.76</v>
      </c>
      <c r="F168" s="7">
        <v>14.16</v>
      </c>
      <c r="G168" s="25">
        <v>73.2</v>
      </c>
      <c r="H168" s="25" t="s">
        <v>14</v>
      </c>
      <c r="I168" s="7">
        <v>4</v>
      </c>
    </row>
    <row r="169" spans="1:9" x14ac:dyDescent="0.2">
      <c r="A169" s="37"/>
      <c r="B169" s="23" t="s">
        <v>50</v>
      </c>
      <c r="C169" s="8">
        <v>90</v>
      </c>
      <c r="D169" s="7">
        <v>12.3</v>
      </c>
      <c r="E169" s="7">
        <v>10.95</v>
      </c>
      <c r="F169" s="7">
        <v>7.5</v>
      </c>
      <c r="G169" s="25">
        <v>177.75</v>
      </c>
      <c r="H169" s="25" t="s">
        <v>49</v>
      </c>
      <c r="I169" s="7">
        <v>30</v>
      </c>
    </row>
    <row r="170" spans="1:9" x14ac:dyDescent="0.2">
      <c r="A170" s="37"/>
      <c r="B170" s="23" t="s">
        <v>40</v>
      </c>
      <c r="C170" s="8">
        <v>150</v>
      </c>
      <c r="D170" s="7">
        <v>5.29</v>
      </c>
      <c r="E170" s="7">
        <v>10.01</v>
      </c>
      <c r="F170" s="7">
        <v>47.7</v>
      </c>
      <c r="G170" s="25">
        <v>277</v>
      </c>
      <c r="H170" s="25" t="s">
        <v>39</v>
      </c>
      <c r="I170" s="7">
        <v>5</v>
      </c>
    </row>
    <row r="171" spans="1:9" x14ac:dyDescent="0.2">
      <c r="A171" s="37"/>
      <c r="B171" s="23" t="s">
        <v>15</v>
      </c>
      <c r="C171" s="8">
        <v>40</v>
      </c>
      <c r="D171" s="7">
        <v>3.84</v>
      </c>
      <c r="E171" s="7">
        <v>0.48</v>
      </c>
      <c r="F171" s="7">
        <v>22.08</v>
      </c>
      <c r="G171" s="25">
        <v>120.8</v>
      </c>
      <c r="H171" s="25" t="s">
        <v>14</v>
      </c>
      <c r="I171" s="7">
        <v>4</v>
      </c>
    </row>
    <row r="172" spans="1:9" x14ac:dyDescent="0.2">
      <c r="A172" s="37"/>
      <c r="B172" s="23" t="s">
        <v>54</v>
      </c>
      <c r="C172" s="8">
        <v>200</v>
      </c>
      <c r="D172" s="7">
        <v>0.5</v>
      </c>
      <c r="E172" s="7">
        <v>0</v>
      </c>
      <c r="F172" s="7">
        <v>19.8</v>
      </c>
      <c r="G172" s="25">
        <v>81</v>
      </c>
      <c r="H172" s="25" t="s">
        <v>53</v>
      </c>
      <c r="I172" s="7">
        <v>10</v>
      </c>
    </row>
    <row r="173" spans="1:9" s="4" customFormat="1" x14ac:dyDescent="0.2">
      <c r="A173" s="38" t="s">
        <v>26</v>
      </c>
      <c r="B173" s="38"/>
      <c r="C173" s="26">
        <f t="shared" ref="C173:I173" si="28">SUM(C167:C172)</f>
        <v>720</v>
      </c>
      <c r="D173" s="26">
        <f t="shared" si="28"/>
        <v>30.09</v>
      </c>
      <c r="E173" s="26">
        <f t="shared" si="28"/>
        <v>28.419999999999998</v>
      </c>
      <c r="F173" s="26">
        <f t="shared" si="28"/>
        <v>160.72000000000003</v>
      </c>
      <c r="G173" s="26">
        <f t="shared" si="28"/>
        <v>849.18999999999994</v>
      </c>
      <c r="H173" s="26">
        <f t="shared" si="28"/>
        <v>0</v>
      </c>
      <c r="I173" s="17">
        <f t="shared" si="28"/>
        <v>63</v>
      </c>
    </row>
    <row r="174" spans="1:9" s="4" customFormat="1" x14ac:dyDescent="0.2">
      <c r="A174" s="37" t="s">
        <v>27</v>
      </c>
      <c r="B174" s="37"/>
      <c r="C174" s="25">
        <f t="shared" ref="C174:I174" si="29">C166+C173</f>
        <v>1222.5</v>
      </c>
      <c r="D174" s="25">
        <f t="shared" si="29"/>
        <v>54.320000000000007</v>
      </c>
      <c r="E174" s="25">
        <f t="shared" si="29"/>
        <v>54.55</v>
      </c>
      <c r="F174" s="25">
        <f t="shared" si="29"/>
        <v>257.57000000000005</v>
      </c>
      <c r="G174" s="25">
        <f t="shared" si="29"/>
        <v>1575.1399999999999</v>
      </c>
      <c r="H174" s="25">
        <f t="shared" si="29"/>
        <v>0</v>
      </c>
      <c r="I174" s="7">
        <f t="shared" si="29"/>
        <v>137.61000000000001</v>
      </c>
    </row>
    <row r="175" spans="1:9" s="4" customFormat="1" x14ac:dyDescent="0.2">
      <c r="A175" s="37" t="s">
        <v>80</v>
      </c>
      <c r="B175" s="37"/>
      <c r="C175" s="25">
        <f t="shared" ref="C175:I175" si="30">C44+C59+C74+C89+C103+C117+C132+C145+C159+C174</f>
        <v>12132.5</v>
      </c>
      <c r="D175" s="25">
        <f t="shared" si="30"/>
        <v>609.59956521739139</v>
      </c>
      <c r="E175" s="25">
        <f t="shared" si="30"/>
        <v>551.77782608695645</v>
      </c>
      <c r="F175" s="25">
        <f t="shared" si="30"/>
        <v>2231.453043478261</v>
      </c>
      <c r="G175" s="25">
        <f t="shared" si="30"/>
        <v>15245.17</v>
      </c>
      <c r="H175" s="25">
        <f t="shared" si="30"/>
        <v>353</v>
      </c>
      <c r="I175" s="7">
        <f t="shared" si="30"/>
        <v>1386.7800000000002</v>
      </c>
    </row>
    <row r="176" spans="1:9" s="4" customFormat="1" x14ac:dyDescent="0.2">
      <c r="A176" s="37" t="s">
        <v>81</v>
      </c>
      <c r="B176" s="37"/>
      <c r="C176" s="25">
        <f>C175/10</f>
        <v>1213.25</v>
      </c>
      <c r="D176" s="25">
        <f t="shared" ref="D176:I176" si="31">D175/10</f>
        <v>60.959956521739137</v>
      </c>
      <c r="E176" s="25">
        <f t="shared" si="31"/>
        <v>55.177782608695644</v>
      </c>
      <c r="F176" s="25">
        <f t="shared" si="31"/>
        <v>223.14530434782608</v>
      </c>
      <c r="G176" s="25">
        <f t="shared" si="31"/>
        <v>1524.5170000000001</v>
      </c>
      <c r="H176" s="25">
        <f t="shared" si="31"/>
        <v>35.299999999999997</v>
      </c>
      <c r="I176" s="7">
        <f t="shared" si="31"/>
        <v>138.67800000000003</v>
      </c>
    </row>
    <row r="177" spans="1:9" s="5" customFormat="1" ht="13.5" customHeight="1" x14ac:dyDescent="0.2">
      <c r="A177" s="37" t="s">
        <v>82</v>
      </c>
      <c r="B177" s="37"/>
      <c r="C177" s="23">
        <f t="shared" ref="C177:H177" si="32">C36+C51+C66+C81+C95+C110+C124+C137+C151+C166</f>
        <v>5042.5</v>
      </c>
      <c r="D177" s="23">
        <f t="shared" si="32"/>
        <v>270.82000000000005</v>
      </c>
      <c r="E177" s="23">
        <f t="shared" si="32"/>
        <v>258.14</v>
      </c>
      <c r="F177" s="23">
        <f t="shared" si="32"/>
        <v>925.11</v>
      </c>
      <c r="G177" s="23">
        <f t="shared" si="32"/>
        <v>6320.3899999999994</v>
      </c>
      <c r="H177" s="23">
        <f t="shared" si="32"/>
        <v>337</v>
      </c>
      <c r="I177" s="24">
        <f>(I36+I51+I66+I81+I95+I110+I124+I137+I151+I166)/10</f>
        <v>69.337999999999994</v>
      </c>
    </row>
    <row r="178" spans="1:9" x14ac:dyDescent="0.2">
      <c r="A178" s="37" t="s">
        <v>83</v>
      </c>
      <c r="B178" s="37"/>
      <c r="C178" s="25">
        <f>(C43+C58+C73+C88+C102+C116+C131+C144+C158+C173)/10</f>
        <v>709</v>
      </c>
      <c r="D178" s="25">
        <f>(D43+D58+D73+D88+D102+D116+D131+D144+D158+D173)/10</f>
        <v>33.877956521739129</v>
      </c>
      <c r="E178" s="25">
        <f>(E43+E58+E73+E88+E102+E116+E131+E144+E158+E173)/10</f>
        <v>29.363782608695651</v>
      </c>
      <c r="F178" s="25">
        <f>(F43+F58+F73+F88+F102+F116+F131+F144+F158+F173)/10</f>
        <v>130.63430434782612</v>
      </c>
      <c r="G178" s="25">
        <f>(G43+G58+G73+G88+G102+G116+G131+G144+G158+G173)/10</f>
        <v>892.47799999999984</v>
      </c>
      <c r="H178" s="25">
        <v>0</v>
      </c>
      <c r="I178" s="7">
        <f>(I43+I58+I73+I88+I102+I116+I131+I144+I158+I173)/10</f>
        <v>69.34</v>
      </c>
    </row>
  </sheetData>
  <mergeCells count="85">
    <mergeCell ref="B8:F8"/>
    <mergeCell ref="B9:F9"/>
    <mergeCell ref="B10:F10"/>
    <mergeCell ref="B11:F11"/>
    <mergeCell ref="B12:F12"/>
    <mergeCell ref="A27:I27"/>
    <mergeCell ref="A22:I22"/>
    <mergeCell ref="A23:I23"/>
    <mergeCell ref="A24:I24"/>
    <mergeCell ref="A25:I25"/>
    <mergeCell ref="A26:I26"/>
    <mergeCell ref="A19:I19"/>
    <mergeCell ref="A20:I20"/>
    <mergeCell ref="A21:I21"/>
    <mergeCell ref="A16:I16"/>
    <mergeCell ref="A17:I17"/>
    <mergeCell ref="A18:I18"/>
    <mergeCell ref="E6:I6"/>
    <mergeCell ref="E1:I1"/>
    <mergeCell ref="E2:I2"/>
    <mergeCell ref="E3:I3"/>
    <mergeCell ref="E4:I4"/>
    <mergeCell ref="E5:I5"/>
    <mergeCell ref="A174:B174"/>
    <mergeCell ref="A175:B175"/>
    <mergeCell ref="A176:B176"/>
    <mergeCell ref="A177:B177"/>
    <mergeCell ref="A178:B178"/>
    <mergeCell ref="A166:B166"/>
    <mergeCell ref="A173:B173"/>
    <mergeCell ref="A167:A172"/>
    <mergeCell ref="A161:A165"/>
    <mergeCell ref="A145:B145"/>
    <mergeCell ref="A151:B151"/>
    <mergeCell ref="A158:B158"/>
    <mergeCell ref="A152:A157"/>
    <mergeCell ref="A147:A150"/>
    <mergeCell ref="A131:B131"/>
    <mergeCell ref="A125:A130"/>
    <mergeCell ref="A124:B124"/>
    <mergeCell ref="A119:A123"/>
    <mergeCell ref="A159:B159"/>
    <mergeCell ref="A132:B132"/>
    <mergeCell ref="A137:B137"/>
    <mergeCell ref="A144:B144"/>
    <mergeCell ref="A139:A143"/>
    <mergeCell ref="A134:A136"/>
    <mergeCell ref="A116:B116"/>
    <mergeCell ref="A111:A115"/>
    <mergeCell ref="A105:A109"/>
    <mergeCell ref="A110:B110"/>
    <mergeCell ref="A117:B117"/>
    <mergeCell ref="A91:A94"/>
    <mergeCell ref="A95:B95"/>
    <mergeCell ref="A102:B102"/>
    <mergeCell ref="A96:A101"/>
    <mergeCell ref="A103:B103"/>
    <mergeCell ref="A76:A80"/>
    <mergeCell ref="A81:B81"/>
    <mergeCell ref="A88:B88"/>
    <mergeCell ref="A83:A87"/>
    <mergeCell ref="A89:B89"/>
    <mergeCell ref="A62:A65"/>
    <mergeCell ref="A66:B66"/>
    <mergeCell ref="A73:B73"/>
    <mergeCell ref="A67:A72"/>
    <mergeCell ref="A74:B74"/>
    <mergeCell ref="A46:A50"/>
    <mergeCell ref="A51:B51"/>
    <mergeCell ref="A58:B58"/>
    <mergeCell ref="A52:A57"/>
    <mergeCell ref="A59:B59"/>
    <mergeCell ref="A32:A35"/>
    <mergeCell ref="A36:B36"/>
    <mergeCell ref="A43:B43"/>
    <mergeCell ref="A38:A42"/>
    <mergeCell ref="A44:B44"/>
    <mergeCell ref="C28:I28"/>
    <mergeCell ref="A29:A30"/>
    <mergeCell ref="B29:B30"/>
    <mergeCell ref="C29:C30"/>
    <mergeCell ref="D29:F29"/>
    <mergeCell ref="G29:G30"/>
    <mergeCell ref="I29:I30"/>
    <mergeCell ref="H29:H30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L41" sqref="L41"/>
    </sheetView>
  </sheetViews>
  <sheetFormatPr defaultRowHeight="12.75" x14ac:dyDescent="0.2"/>
  <cols>
    <col min="1" max="1" width="10.5703125" style="10" customWidth="1"/>
    <col min="2" max="2" width="38.85546875" style="9" customWidth="1"/>
    <col min="3" max="3" width="6.85546875" style="10" customWidth="1"/>
    <col min="4" max="5" width="6" style="29" customWidth="1"/>
    <col min="6" max="6" width="7.28515625" style="29" customWidth="1"/>
    <col min="7" max="7" width="7.42578125" style="10" customWidth="1"/>
    <col min="8" max="8" width="7" style="10" customWidth="1"/>
    <col min="9" max="9" width="7.42578125" style="29" customWidth="1"/>
  </cols>
  <sheetData>
    <row r="1" spans="1:9" x14ac:dyDescent="0.2">
      <c r="B1" s="11" t="s">
        <v>87</v>
      </c>
      <c r="E1" s="47" t="s">
        <v>86</v>
      </c>
      <c r="F1" s="47"/>
      <c r="G1" s="47"/>
      <c r="H1" s="47"/>
      <c r="I1" s="47"/>
    </row>
    <row r="2" spans="1:9" x14ac:dyDescent="0.2">
      <c r="B2" s="9" t="s">
        <v>88</v>
      </c>
      <c r="E2" s="48" t="s">
        <v>117</v>
      </c>
      <c r="F2" s="48"/>
      <c r="G2" s="48"/>
      <c r="H2" s="48"/>
      <c r="I2" s="48"/>
    </row>
    <row r="3" spans="1:9" ht="12.75" customHeight="1" x14ac:dyDescent="0.2">
      <c r="B3" s="9" t="s">
        <v>89</v>
      </c>
      <c r="E3" s="49"/>
      <c r="F3" s="49"/>
      <c r="G3" s="49"/>
      <c r="H3" s="49"/>
      <c r="I3" s="49"/>
    </row>
    <row r="4" spans="1:9" ht="12.75" customHeight="1" x14ac:dyDescent="0.2">
      <c r="B4" s="12"/>
      <c r="E4" s="49" t="s">
        <v>118</v>
      </c>
      <c r="F4" s="49"/>
      <c r="G4" s="49"/>
      <c r="H4" s="49"/>
      <c r="I4" s="49"/>
    </row>
    <row r="5" spans="1:9" x14ac:dyDescent="0.2">
      <c r="B5" s="9" t="s">
        <v>90</v>
      </c>
      <c r="E5" s="50"/>
      <c r="F5" s="50"/>
      <c r="G5" s="50"/>
      <c r="H5" s="50"/>
      <c r="I5" s="50"/>
    </row>
    <row r="6" spans="1:9" x14ac:dyDescent="0.2">
      <c r="B6" s="9" t="s">
        <v>109</v>
      </c>
      <c r="E6" s="46"/>
      <c r="F6" s="46"/>
      <c r="G6" s="46"/>
      <c r="H6" s="46"/>
      <c r="I6" s="46"/>
    </row>
    <row r="8" spans="1:9" x14ac:dyDescent="0.2">
      <c r="B8" s="47" t="s">
        <v>86</v>
      </c>
      <c r="C8" s="47"/>
      <c r="D8" s="47"/>
      <c r="E8" s="47"/>
      <c r="F8" s="47"/>
    </row>
    <row r="9" spans="1:9" x14ac:dyDescent="0.2">
      <c r="B9" s="48" t="s">
        <v>100</v>
      </c>
      <c r="C9" s="48"/>
      <c r="D9" s="48"/>
      <c r="E9" s="48"/>
      <c r="F9" s="48"/>
    </row>
    <row r="10" spans="1:9" x14ac:dyDescent="0.2">
      <c r="B10" s="49"/>
      <c r="C10" s="49"/>
      <c r="D10" s="49"/>
      <c r="E10" s="49"/>
      <c r="F10" s="49"/>
    </row>
    <row r="11" spans="1:9" x14ac:dyDescent="0.2">
      <c r="B11" s="49"/>
      <c r="C11" s="49"/>
      <c r="D11" s="49"/>
      <c r="E11" s="49"/>
      <c r="F11" s="49"/>
    </row>
    <row r="12" spans="1:9" x14ac:dyDescent="0.2">
      <c r="B12" s="50"/>
      <c r="C12" s="50"/>
      <c r="D12" s="50"/>
      <c r="E12" s="50"/>
      <c r="F12" s="50"/>
    </row>
    <row r="16" spans="1:9" x14ac:dyDescent="0.2">
      <c r="A16" s="51" t="s">
        <v>107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52" t="s">
        <v>91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53" t="s">
        <v>102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1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52" t="s">
        <v>92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 t="s">
        <v>93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94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2" t="s">
        <v>95</v>
      </c>
      <c r="B23" s="52"/>
      <c r="C23" s="52"/>
      <c r="D23" s="52"/>
      <c r="E23" s="52"/>
      <c r="F23" s="52"/>
      <c r="G23" s="52"/>
      <c r="H23" s="52"/>
      <c r="I23" s="52"/>
    </row>
    <row r="24" spans="1:9" ht="12.75" customHeight="1" x14ac:dyDescent="0.2">
      <c r="A24" s="54" t="s">
        <v>96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2" t="s">
        <v>97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 t="s">
        <v>99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 t="s">
        <v>98</v>
      </c>
      <c r="B27" s="52"/>
      <c r="C27" s="52"/>
      <c r="D27" s="52"/>
      <c r="E27" s="52"/>
      <c r="F27" s="52"/>
      <c r="G27" s="52"/>
      <c r="H27" s="52"/>
      <c r="I27" s="52"/>
    </row>
    <row r="28" spans="1:9" ht="12.75" customHeight="1" x14ac:dyDescent="0.2">
      <c r="A28" s="13"/>
      <c r="B28" s="13" t="s">
        <v>7</v>
      </c>
      <c r="C28" s="30" t="s">
        <v>9</v>
      </c>
      <c r="D28" s="30"/>
      <c r="E28" s="30"/>
      <c r="F28" s="30"/>
      <c r="G28" s="30"/>
      <c r="H28" s="30"/>
      <c r="I28" s="30"/>
    </row>
    <row r="29" spans="1:9" ht="12.75" customHeight="1" x14ac:dyDescent="0.2">
      <c r="A29" s="31" t="s">
        <v>0</v>
      </c>
      <c r="B29" s="32" t="s">
        <v>1</v>
      </c>
      <c r="C29" s="31" t="s">
        <v>6</v>
      </c>
      <c r="D29" s="33" t="s">
        <v>8</v>
      </c>
      <c r="E29" s="33"/>
      <c r="F29" s="33"/>
      <c r="G29" s="34" t="s">
        <v>84</v>
      </c>
      <c r="H29" s="34" t="s">
        <v>5</v>
      </c>
      <c r="I29" s="35" t="s">
        <v>85</v>
      </c>
    </row>
    <row r="30" spans="1:9" x14ac:dyDescent="0.2">
      <c r="A30" s="31"/>
      <c r="B30" s="32"/>
      <c r="C30" s="31"/>
      <c r="D30" s="24" t="s">
        <v>2</v>
      </c>
      <c r="E30" s="24" t="s">
        <v>3</v>
      </c>
      <c r="F30" s="24" t="s">
        <v>4</v>
      </c>
      <c r="G30" s="34"/>
      <c r="H30" s="34"/>
      <c r="I30" s="36"/>
    </row>
    <row r="31" spans="1:9" x14ac:dyDescent="0.2">
      <c r="A31" s="25" t="s">
        <v>10</v>
      </c>
      <c r="B31" s="25"/>
      <c r="C31" s="25"/>
      <c r="D31" s="25"/>
      <c r="E31" s="25"/>
      <c r="F31" s="25"/>
      <c r="G31" s="25"/>
      <c r="H31" s="25"/>
      <c r="I31" s="7"/>
    </row>
    <row r="32" spans="1:9" x14ac:dyDescent="0.2">
      <c r="A32" s="37" t="s">
        <v>11</v>
      </c>
      <c r="B32" s="23" t="s">
        <v>13</v>
      </c>
      <c r="C32" s="8">
        <v>160</v>
      </c>
      <c r="D32" s="7">
        <v>18.559999999999999</v>
      </c>
      <c r="E32" s="7">
        <v>24.32</v>
      </c>
      <c r="F32" s="7">
        <v>31.92</v>
      </c>
      <c r="G32" s="25">
        <v>328</v>
      </c>
      <c r="H32" s="25" t="s">
        <v>12</v>
      </c>
      <c r="I32" s="7">
        <v>31.75</v>
      </c>
    </row>
    <row r="33" spans="1:9" x14ac:dyDescent="0.2">
      <c r="A33" s="37"/>
      <c r="B33" s="23" t="s">
        <v>15</v>
      </c>
      <c r="C33" s="8">
        <v>40</v>
      </c>
      <c r="D33" s="7">
        <v>3.84</v>
      </c>
      <c r="E33" s="7">
        <v>0.48</v>
      </c>
      <c r="F33" s="7">
        <v>22.08</v>
      </c>
      <c r="G33" s="25">
        <v>120.8</v>
      </c>
      <c r="H33" s="25" t="s">
        <v>14</v>
      </c>
      <c r="I33" s="7">
        <v>4</v>
      </c>
    </row>
    <row r="34" spans="1:9" x14ac:dyDescent="0.2">
      <c r="A34" s="37"/>
      <c r="B34" s="23" t="s">
        <v>17</v>
      </c>
      <c r="C34" s="8">
        <v>200</v>
      </c>
      <c r="D34" s="7">
        <v>0.2</v>
      </c>
      <c r="E34" s="7">
        <v>0</v>
      </c>
      <c r="F34" s="7">
        <v>10.5</v>
      </c>
      <c r="G34" s="25">
        <v>38.799999999999997</v>
      </c>
      <c r="H34" s="25" t="s">
        <v>16</v>
      </c>
      <c r="I34" s="7">
        <v>7</v>
      </c>
    </row>
    <row r="35" spans="1:9" x14ac:dyDescent="0.2">
      <c r="A35" s="37"/>
      <c r="B35" s="23" t="s">
        <v>18</v>
      </c>
      <c r="C35" s="8">
        <v>100</v>
      </c>
      <c r="D35" s="7">
        <v>0.38</v>
      </c>
      <c r="E35" s="7">
        <v>0.38</v>
      </c>
      <c r="F35" s="7">
        <v>21.77</v>
      </c>
      <c r="G35" s="25">
        <v>44.38</v>
      </c>
      <c r="H35" s="25" t="s">
        <v>14</v>
      </c>
      <c r="I35" s="7">
        <v>31.5</v>
      </c>
    </row>
    <row r="36" spans="1:9" x14ac:dyDescent="0.2">
      <c r="A36" s="38" t="s">
        <v>19</v>
      </c>
      <c r="B36" s="38"/>
      <c r="C36" s="26">
        <f>SUM(C32:C35)</f>
        <v>500</v>
      </c>
      <c r="D36" s="26">
        <f t="shared" ref="D36:I36" si="0">SUM(D32:D35)</f>
        <v>22.979999999999997</v>
      </c>
      <c r="E36" s="26">
        <f t="shared" si="0"/>
        <v>25.18</v>
      </c>
      <c r="F36" s="26">
        <f t="shared" si="0"/>
        <v>86.27</v>
      </c>
      <c r="G36" s="26">
        <f t="shared" si="0"/>
        <v>531.98</v>
      </c>
      <c r="H36" s="26">
        <f t="shared" si="0"/>
        <v>0</v>
      </c>
      <c r="I36" s="17">
        <f t="shared" si="0"/>
        <v>74.25</v>
      </c>
    </row>
    <row r="37" spans="1:9" s="1" customFormat="1" ht="12.75" customHeight="1" x14ac:dyDescent="0.2">
      <c r="A37" s="39" t="s">
        <v>110</v>
      </c>
      <c r="B37" s="23" t="s">
        <v>34</v>
      </c>
      <c r="C37" s="8">
        <v>50</v>
      </c>
      <c r="D37" s="7">
        <v>3.85</v>
      </c>
      <c r="E37" s="7">
        <v>4.55</v>
      </c>
      <c r="F37" s="7">
        <v>35.450000000000003</v>
      </c>
      <c r="G37" s="25">
        <v>198</v>
      </c>
      <c r="H37" s="25" t="s">
        <v>33</v>
      </c>
      <c r="I37" s="7">
        <v>15</v>
      </c>
    </row>
    <row r="38" spans="1:9" s="1" customFormat="1" x14ac:dyDescent="0.2">
      <c r="A38" s="41"/>
      <c r="B38" s="23" t="s">
        <v>54</v>
      </c>
      <c r="C38" s="8">
        <v>200</v>
      </c>
      <c r="D38" s="7">
        <v>0.5</v>
      </c>
      <c r="E38" s="7">
        <v>0</v>
      </c>
      <c r="F38" s="7">
        <v>19.8</v>
      </c>
      <c r="G38" s="25">
        <v>81</v>
      </c>
      <c r="H38" s="25" t="s">
        <v>53</v>
      </c>
      <c r="I38" s="7">
        <v>10</v>
      </c>
    </row>
    <row r="39" spans="1:9" s="1" customFormat="1" ht="12.75" customHeight="1" x14ac:dyDescent="0.2">
      <c r="A39" s="38" t="s">
        <v>116</v>
      </c>
      <c r="B39" s="38"/>
      <c r="C39" s="26">
        <f t="shared" ref="C39:I39" si="1">SUM(C37:C38)</f>
        <v>250</v>
      </c>
      <c r="D39" s="26">
        <f t="shared" si="1"/>
        <v>4.3499999999999996</v>
      </c>
      <c r="E39" s="26">
        <f t="shared" si="1"/>
        <v>4.55</v>
      </c>
      <c r="F39" s="26">
        <f t="shared" si="1"/>
        <v>55.25</v>
      </c>
      <c r="G39" s="26">
        <f t="shared" si="1"/>
        <v>279</v>
      </c>
      <c r="H39" s="26">
        <f t="shared" si="1"/>
        <v>0</v>
      </c>
      <c r="I39" s="17">
        <f t="shared" si="1"/>
        <v>25</v>
      </c>
    </row>
    <row r="40" spans="1:9" s="1" customFormat="1" x14ac:dyDescent="0.2">
      <c r="A40" s="37" t="s">
        <v>27</v>
      </c>
      <c r="B40" s="37"/>
      <c r="C40" s="25">
        <f t="shared" ref="C40:I40" si="2">C36+C39</f>
        <v>750</v>
      </c>
      <c r="D40" s="25">
        <f t="shared" si="2"/>
        <v>27.33</v>
      </c>
      <c r="E40" s="25">
        <f t="shared" si="2"/>
        <v>29.73</v>
      </c>
      <c r="F40" s="25">
        <f t="shared" si="2"/>
        <v>141.51999999999998</v>
      </c>
      <c r="G40" s="25">
        <f t="shared" si="2"/>
        <v>810.98</v>
      </c>
      <c r="H40" s="25">
        <f t="shared" si="2"/>
        <v>0</v>
      </c>
      <c r="I40" s="7">
        <f t="shared" si="2"/>
        <v>99.25</v>
      </c>
    </row>
    <row r="41" spans="1:9" s="2" customFormat="1" ht="33" customHeight="1" x14ac:dyDescent="0.2">
      <c r="A41" s="25" t="s">
        <v>28</v>
      </c>
      <c r="B41" s="25"/>
      <c r="C41" s="25"/>
      <c r="D41" s="25"/>
      <c r="E41" s="25"/>
      <c r="F41" s="25"/>
      <c r="G41" s="25"/>
      <c r="H41" s="25"/>
      <c r="I41" s="7"/>
    </row>
    <row r="42" spans="1:9" s="3" customFormat="1" x14ac:dyDescent="0.2">
      <c r="A42" s="37" t="s">
        <v>11</v>
      </c>
      <c r="B42" s="23" t="s">
        <v>30</v>
      </c>
      <c r="C42" s="8">
        <v>200</v>
      </c>
      <c r="D42" s="7">
        <v>14.06</v>
      </c>
      <c r="E42" s="7">
        <v>11.78</v>
      </c>
      <c r="F42" s="7">
        <v>30.96</v>
      </c>
      <c r="G42" s="25">
        <v>207.16</v>
      </c>
      <c r="H42" s="25" t="s">
        <v>29</v>
      </c>
      <c r="I42" s="7">
        <v>31</v>
      </c>
    </row>
    <row r="43" spans="1:9" s="4" customFormat="1" x14ac:dyDescent="0.2">
      <c r="A43" s="37"/>
      <c r="B43" s="23" t="s">
        <v>15</v>
      </c>
      <c r="C43" s="8">
        <v>40</v>
      </c>
      <c r="D43" s="7">
        <v>3.84</v>
      </c>
      <c r="E43" s="7">
        <v>0.48</v>
      </c>
      <c r="F43" s="7">
        <v>22.08</v>
      </c>
      <c r="G43" s="25">
        <v>120.8</v>
      </c>
      <c r="H43" s="25" t="s">
        <v>14</v>
      </c>
      <c r="I43" s="7">
        <v>4</v>
      </c>
    </row>
    <row r="44" spans="1:9" x14ac:dyDescent="0.2">
      <c r="A44" s="37"/>
      <c r="B44" s="23" t="s">
        <v>63</v>
      </c>
      <c r="C44" s="8">
        <v>10</v>
      </c>
      <c r="D44" s="7">
        <v>0.1</v>
      </c>
      <c r="E44" s="7">
        <v>8.1999999999999993</v>
      </c>
      <c r="F44" s="7">
        <v>0.1</v>
      </c>
      <c r="G44" s="25">
        <v>74.8</v>
      </c>
      <c r="H44" s="25" t="s">
        <v>62</v>
      </c>
      <c r="I44" s="7">
        <v>10</v>
      </c>
    </row>
    <row r="45" spans="1:9" x14ac:dyDescent="0.2">
      <c r="A45" s="37"/>
      <c r="B45" s="23" t="s">
        <v>34</v>
      </c>
      <c r="C45" s="8">
        <v>50</v>
      </c>
      <c r="D45" s="7">
        <v>3.85</v>
      </c>
      <c r="E45" s="7">
        <v>4.55</v>
      </c>
      <c r="F45" s="7">
        <v>35.450000000000003</v>
      </c>
      <c r="G45" s="25">
        <v>198</v>
      </c>
      <c r="H45" s="25" t="s">
        <v>33</v>
      </c>
      <c r="I45" s="7">
        <v>15</v>
      </c>
    </row>
    <row r="46" spans="1:9" x14ac:dyDescent="0.2">
      <c r="A46" s="37"/>
      <c r="B46" s="23" t="s">
        <v>59</v>
      </c>
      <c r="C46" s="8">
        <v>200</v>
      </c>
      <c r="D46" s="7">
        <v>0.6</v>
      </c>
      <c r="E46" s="7">
        <v>0.2</v>
      </c>
      <c r="F46" s="7">
        <v>15.2</v>
      </c>
      <c r="G46" s="25">
        <v>65.3</v>
      </c>
      <c r="H46" s="25" t="s">
        <v>58</v>
      </c>
      <c r="I46" s="7">
        <v>10</v>
      </c>
    </row>
    <row r="47" spans="1:9" x14ac:dyDescent="0.2">
      <c r="A47" s="38" t="s">
        <v>19</v>
      </c>
      <c r="B47" s="38"/>
      <c r="C47" s="26">
        <f>SUM(C42:C46)</f>
        <v>500</v>
      </c>
      <c r="D47" s="26">
        <f t="shared" ref="D47:I47" si="3">SUM(D42:D46)</f>
        <v>22.450000000000003</v>
      </c>
      <c r="E47" s="26">
        <f t="shared" si="3"/>
        <v>25.21</v>
      </c>
      <c r="F47" s="26">
        <f t="shared" si="3"/>
        <v>103.79</v>
      </c>
      <c r="G47" s="26">
        <f t="shared" si="3"/>
        <v>666.06</v>
      </c>
      <c r="H47" s="26">
        <f t="shared" si="3"/>
        <v>0</v>
      </c>
      <c r="I47" s="17">
        <f t="shared" si="3"/>
        <v>70</v>
      </c>
    </row>
    <row r="48" spans="1:9" x14ac:dyDescent="0.2">
      <c r="A48" s="39" t="s">
        <v>110</v>
      </c>
      <c r="B48" s="23" t="s">
        <v>18</v>
      </c>
      <c r="C48" s="8">
        <v>100</v>
      </c>
      <c r="D48" s="7">
        <v>0.38</v>
      </c>
      <c r="E48" s="7">
        <v>0.38</v>
      </c>
      <c r="F48" s="7">
        <v>21.77</v>
      </c>
      <c r="G48" s="25">
        <v>44.38</v>
      </c>
      <c r="H48" s="25" t="s">
        <v>14</v>
      </c>
      <c r="I48" s="7">
        <v>31.5</v>
      </c>
    </row>
    <row r="49" spans="1:9" x14ac:dyDescent="0.2">
      <c r="A49" s="40"/>
      <c r="B49" s="23" t="s">
        <v>34</v>
      </c>
      <c r="C49" s="8">
        <v>50</v>
      </c>
      <c r="D49" s="7">
        <v>3.85</v>
      </c>
      <c r="E49" s="7">
        <v>4.55</v>
      </c>
      <c r="F49" s="7">
        <v>35.450000000000003</v>
      </c>
      <c r="G49" s="25">
        <v>198</v>
      </c>
      <c r="H49" s="25" t="s">
        <v>33</v>
      </c>
      <c r="I49" s="7">
        <v>15</v>
      </c>
    </row>
    <row r="50" spans="1:9" s="4" customFormat="1" x14ac:dyDescent="0.2">
      <c r="A50" s="41"/>
      <c r="B50" s="23" t="s">
        <v>17</v>
      </c>
      <c r="C50" s="8">
        <v>200</v>
      </c>
      <c r="D50" s="7">
        <v>0.2</v>
      </c>
      <c r="E50" s="7">
        <v>0</v>
      </c>
      <c r="F50" s="7">
        <v>10.5</v>
      </c>
      <c r="G50" s="25">
        <v>38.799999999999997</v>
      </c>
      <c r="H50" s="25" t="s">
        <v>16</v>
      </c>
      <c r="I50" s="7">
        <v>7</v>
      </c>
    </row>
    <row r="51" spans="1:9" s="4" customFormat="1" x14ac:dyDescent="0.2">
      <c r="A51" s="38" t="s">
        <v>116</v>
      </c>
      <c r="B51" s="38"/>
      <c r="C51" s="27">
        <f t="shared" ref="C51:I51" si="4">SUM(C48:C50)</f>
        <v>350</v>
      </c>
      <c r="D51" s="26">
        <f t="shared" si="4"/>
        <v>4.4300000000000006</v>
      </c>
      <c r="E51" s="26">
        <f t="shared" si="4"/>
        <v>4.93</v>
      </c>
      <c r="F51" s="26">
        <f t="shared" si="4"/>
        <v>67.72</v>
      </c>
      <c r="G51" s="26">
        <f t="shared" si="4"/>
        <v>281.18</v>
      </c>
      <c r="H51" s="26">
        <f t="shared" si="4"/>
        <v>0</v>
      </c>
      <c r="I51" s="17">
        <f t="shared" si="4"/>
        <v>53.5</v>
      </c>
    </row>
    <row r="52" spans="1:9" s="4" customFormat="1" x14ac:dyDescent="0.2">
      <c r="A52" s="37" t="s">
        <v>27</v>
      </c>
      <c r="B52" s="37"/>
      <c r="C52" s="25">
        <f t="shared" ref="C52:I52" si="5">C47+C51</f>
        <v>850</v>
      </c>
      <c r="D52" s="25">
        <f t="shared" si="5"/>
        <v>26.880000000000003</v>
      </c>
      <c r="E52" s="25">
        <f t="shared" si="5"/>
        <v>30.14</v>
      </c>
      <c r="F52" s="25">
        <f t="shared" si="5"/>
        <v>171.51</v>
      </c>
      <c r="G52" s="25">
        <f t="shared" si="5"/>
        <v>947.24</v>
      </c>
      <c r="H52" s="25">
        <f t="shared" si="5"/>
        <v>0</v>
      </c>
      <c r="I52" s="7">
        <f t="shared" si="5"/>
        <v>123.5</v>
      </c>
    </row>
    <row r="53" spans="1:9" x14ac:dyDescent="0.2">
      <c r="A53" s="25" t="s">
        <v>41</v>
      </c>
      <c r="B53" s="25"/>
      <c r="C53" s="25"/>
      <c r="D53" s="25"/>
      <c r="E53" s="25"/>
      <c r="F53" s="25"/>
      <c r="G53" s="25"/>
      <c r="H53" s="25"/>
      <c r="I53" s="7"/>
    </row>
    <row r="54" spans="1:9" x14ac:dyDescent="0.2">
      <c r="A54" s="25"/>
      <c r="B54" s="25" t="s">
        <v>104</v>
      </c>
      <c r="C54" s="25">
        <v>60</v>
      </c>
      <c r="D54" s="25">
        <v>0.97</v>
      </c>
      <c r="E54" s="25">
        <v>6.07</v>
      </c>
      <c r="F54" s="25">
        <v>5.85</v>
      </c>
      <c r="G54" s="25">
        <v>81.53</v>
      </c>
      <c r="H54" s="25">
        <v>9</v>
      </c>
      <c r="I54" s="7">
        <v>7</v>
      </c>
    </row>
    <row r="55" spans="1:9" x14ac:dyDescent="0.2">
      <c r="A55" s="37" t="s">
        <v>11</v>
      </c>
      <c r="B55" s="23" t="s">
        <v>43</v>
      </c>
      <c r="C55" s="8">
        <v>90</v>
      </c>
      <c r="D55" s="7">
        <v>17.28</v>
      </c>
      <c r="E55" s="7">
        <v>20.16</v>
      </c>
      <c r="F55" s="7">
        <v>15.72</v>
      </c>
      <c r="G55" s="25">
        <v>188.52</v>
      </c>
      <c r="H55" s="25" t="s">
        <v>42</v>
      </c>
      <c r="I55" s="7">
        <v>30</v>
      </c>
    </row>
    <row r="56" spans="1:9" x14ac:dyDescent="0.2">
      <c r="A56" s="37"/>
      <c r="B56" s="23" t="s">
        <v>44</v>
      </c>
      <c r="C56" s="8">
        <v>150</v>
      </c>
      <c r="D56" s="7">
        <v>6</v>
      </c>
      <c r="E56" s="7">
        <v>11.34</v>
      </c>
      <c r="F56" s="7">
        <v>54.06</v>
      </c>
      <c r="G56" s="25">
        <v>313.94</v>
      </c>
      <c r="H56" s="25" t="s">
        <v>39</v>
      </c>
      <c r="I56" s="7">
        <v>5.03</v>
      </c>
    </row>
    <row r="57" spans="1:9" x14ac:dyDescent="0.2">
      <c r="A57" s="37"/>
      <c r="B57" s="23" t="s">
        <v>15</v>
      </c>
      <c r="C57" s="8">
        <v>40</v>
      </c>
      <c r="D57" s="7">
        <v>3.84</v>
      </c>
      <c r="E57" s="7">
        <v>0.48</v>
      </c>
      <c r="F57" s="7">
        <v>22.08</v>
      </c>
      <c r="G57" s="25">
        <v>120.8</v>
      </c>
      <c r="H57" s="25" t="s">
        <v>14</v>
      </c>
      <c r="I57" s="7">
        <v>4</v>
      </c>
    </row>
    <row r="58" spans="1:9" s="4" customFormat="1" x14ac:dyDescent="0.2">
      <c r="A58" s="37"/>
      <c r="B58" s="23" t="s">
        <v>46</v>
      </c>
      <c r="C58" s="8">
        <v>200</v>
      </c>
      <c r="D58" s="7">
        <v>0.3</v>
      </c>
      <c r="E58" s="7">
        <v>0</v>
      </c>
      <c r="F58" s="7">
        <v>6.7</v>
      </c>
      <c r="G58" s="25">
        <v>27.9</v>
      </c>
      <c r="H58" s="25" t="s">
        <v>45</v>
      </c>
      <c r="I58" s="7">
        <v>10</v>
      </c>
    </row>
    <row r="59" spans="1:9" s="4" customFormat="1" x14ac:dyDescent="0.2">
      <c r="A59" s="38" t="s">
        <v>19</v>
      </c>
      <c r="B59" s="38"/>
      <c r="C59" s="27">
        <f>SUM(C54:C58)</f>
        <v>540</v>
      </c>
      <c r="D59" s="26">
        <f t="shared" ref="D59:I59" si="6">SUM(D54:D58)</f>
        <v>28.39</v>
      </c>
      <c r="E59" s="26">
        <f t="shared" si="6"/>
        <v>38.049999999999997</v>
      </c>
      <c r="F59" s="26">
        <f t="shared" si="6"/>
        <v>104.41</v>
      </c>
      <c r="G59" s="26">
        <f t="shared" si="6"/>
        <v>732.68999999999994</v>
      </c>
      <c r="H59" s="26">
        <f t="shared" si="6"/>
        <v>9</v>
      </c>
      <c r="I59" s="26">
        <f t="shared" si="6"/>
        <v>56.03</v>
      </c>
    </row>
    <row r="60" spans="1:9" s="4" customFormat="1" x14ac:dyDescent="0.2">
      <c r="A60" s="39" t="s">
        <v>110</v>
      </c>
      <c r="B60" s="23" t="s">
        <v>34</v>
      </c>
      <c r="C60" s="8">
        <v>50</v>
      </c>
      <c r="D60" s="7">
        <v>3.85</v>
      </c>
      <c r="E60" s="7">
        <v>4.55</v>
      </c>
      <c r="F60" s="7">
        <v>35.450000000000003</v>
      </c>
      <c r="G60" s="25">
        <v>198</v>
      </c>
      <c r="H60" s="25" t="s">
        <v>33</v>
      </c>
      <c r="I60" s="7">
        <v>15</v>
      </c>
    </row>
    <row r="61" spans="1:9" s="4" customFormat="1" x14ac:dyDescent="0.2">
      <c r="A61" s="41"/>
      <c r="B61" s="23" t="s">
        <v>54</v>
      </c>
      <c r="C61" s="8">
        <v>200</v>
      </c>
      <c r="D61" s="7">
        <v>0.5</v>
      </c>
      <c r="E61" s="7">
        <v>0</v>
      </c>
      <c r="F61" s="7">
        <v>19.8</v>
      </c>
      <c r="G61" s="25">
        <v>81</v>
      </c>
      <c r="H61" s="25" t="s">
        <v>53</v>
      </c>
      <c r="I61" s="7">
        <v>10</v>
      </c>
    </row>
    <row r="62" spans="1:9" s="4" customFormat="1" x14ac:dyDescent="0.2">
      <c r="A62" s="38" t="s">
        <v>116</v>
      </c>
      <c r="B62" s="38"/>
      <c r="C62" s="27">
        <f t="shared" ref="C62:I62" si="7">SUM(C60:C61)</f>
        <v>250</v>
      </c>
      <c r="D62" s="26">
        <f t="shared" si="7"/>
        <v>4.3499999999999996</v>
      </c>
      <c r="E62" s="26">
        <f t="shared" si="7"/>
        <v>4.55</v>
      </c>
      <c r="F62" s="26">
        <f t="shared" si="7"/>
        <v>55.25</v>
      </c>
      <c r="G62" s="26">
        <f t="shared" si="7"/>
        <v>279</v>
      </c>
      <c r="H62" s="26">
        <f t="shared" si="7"/>
        <v>0</v>
      </c>
      <c r="I62" s="17">
        <f t="shared" si="7"/>
        <v>25</v>
      </c>
    </row>
    <row r="63" spans="1:9" x14ac:dyDescent="0.2">
      <c r="A63" s="37" t="s">
        <v>27</v>
      </c>
      <c r="B63" s="37"/>
      <c r="C63" s="25">
        <f t="shared" ref="C63:I63" si="8">C59+C62</f>
        <v>790</v>
      </c>
      <c r="D63" s="25">
        <f t="shared" si="8"/>
        <v>32.74</v>
      </c>
      <c r="E63" s="25">
        <f t="shared" si="8"/>
        <v>42.599999999999994</v>
      </c>
      <c r="F63" s="25">
        <f t="shared" si="8"/>
        <v>159.66</v>
      </c>
      <c r="G63" s="25">
        <f t="shared" si="8"/>
        <v>1011.6899999999999</v>
      </c>
      <c r="H63" s="25">
        <f t="shared" si="8"/>
        <v>9</v>
      </c>
      <c r="I63" s="7">
        <f t="shared" si="8"/>
        <v>81.03</v>
      </c>
    </row>
    <row r="64" spans="1:9" x14ac:dyDescent="0.2">
      <c r="A64" s="25" t="s">
        <v>55</v>
      </c>
      <c r="B64" s="25"/>
      <c r="C64" s="25"/>
      <c r="D64" s="25"/>
      <c r="E64" s="25"/>
      <c r="F64" s="25"/>
      <c r="G64" s="25"/>
      <c r="H64" s="25"/>
      <c r="I64" s="7"/>
    </row>
    <row r="65" spans="1:9" x14ac:dyDescent="0.2">
      <c r="A65" s="37" t="s">
        <v>11</v>
      </c>
      <c r="B65" s="23" t="s">
        <v>57</v>
      </c>
      <c r="C65" s="8">
        <v>150</v>
      </c>
      <c r="D65" s="7">
        <v>13.12</v>
      </c>
      <c r="E65" s="7">
        <v>17.25</v>
      </c>
      <c r="F65" s="7">
        <v>23.89</v>
      </c>
      <c r="G65" s="25">
        <v>292.45</v>
      </c>
      <c r="H65" s="25" t="s">
        <v>56</v>
      </c>
      <c r="I65" s="7">
        <v>26.14</v>
      </c>
    </row>
    <row r="66" spans="1:9" x14ac:dyDescent="0.2">
      <c r="A66" s="37"/>
      <c r="B66" s="23" t="s">
        <v>15</v>
      </c>
      <c r="C66" s="8">
        <v>40</v>
      </c>
      <c r="D66" s="7">
        <v>3.84</v>
      </c>
      <c r="E66" s="7">
        <v>0.48</v>
      </c>
      <c r="F66" s="7">
        <v>22.08</v>
      </c>
      <c r="G66" s="25">
        <v>120.8</v>
      </c>
      <c r="H66" s="25" t="s">
        <v>14</v>
      </c>
      <c r="I66" s="7">
        <v>4</v>
      </c>
    </row>
    <row r="67" spans="1:9" s="4" customFormat="1" x14ac:dyDescent="0.2">
      <c r="A67" s="37"/>
      <c r="B67" s="23" t="s">
        <v>32</v>
      </c>
      <c r="C67" s="8">
        <v>10</v>
      </c>
      <c r="D67" s="7">
        <v>2.82</v>
      </c>
      <c r="E67" s="7">
        <v>3.65</v>
      </c>
      <c r="F67" s="7">
        <v>0.23</v>
      </c>
      <c r="G67" s="25">
        <v>49.4</v>
      </c>
      <c r="H67" s="25" t="s">
        <v>31</v>
      </c>
      <c r="I67" s="7">
        <v>10</v>
      </c>
    </row>
    <row r="68" spans="1:9" s="4" customFormat="1" x14ac:dyDescent="0.2">
      <c r="A68" s="37"/>
      <c r="B68" s="23" t="s">
        <v>59</v>
      </c>
      <c r="C68" s="8">
        <v>200</v>
      </c>
      <c r="D68" s="7">
        <v>0.6</v>
      </c>
      <c r="E68" s="7">
        <v>0.2</v>
      </c>
      <c r="F68" s="7">
        <v>15.2</v>
      </c>
      <c r="G68" s="25">
        <v>65.3</v>
      </c>
      <c r="H68" s="25" t="s">
        <v>58</v>
      </c>
      <c r="I68" s="7">
        <v>10</v>
      </c>
    </row>
    <row r="69" spans="1:9" x14ac:dyDescent="0.2">
      <c r="A69" s="37"/>
      <c r="B69" s="23" t="s">
        <v>18</v>
      </c>
      <c r="C69" s="8">
        <v>100</v>
      </c>
      <c r="D69" s="7">
        <v>0.38</v>
      </c>
      <c r="E69" s="7">
        <v>0.38</v>
      </c>
      <c r="F69" s="7">
        <v>21.77</v>
      </c>
      <c r="G69" s="25">
        <v>44.38</v>
      </c>
      <c r="H69" s="25" t="s">
        <v>14</v>
      </c>
      <c r="I69" s="7">
        <v>31.5</v>
      </c>
    </row>
    <row r="70" spans="1:9" x14ac:dyDescent="0.2">
      <c r="A70" s="38" t="s">
        <v>19</v>
      </c>
      <c r="B70" s="38"/>
      <c r="C70" s="26">
        <f>SUM(C65:C69)</f>
        <v>500</v>
      </c>
      <c r="D70" s="26">
        <f t="shared" ref="D70:I70" si="9">SUM(D65:D69)</f>
        <v>20.76</v>
      </c>
      <c r="E70" s="26">
        <f t="shared" si="9"/>
        <v>21.959999999999997</v>
      </c>
      <c r="F70" s="26">
        <f t="shared" si="9"/>
        <v>83.169999999999987</v>
      </c>
      <c r="G70" s="26">
        <f t="shared" si="9"/>
        <v>572.32999999999993</v>
      </c>
      <c r="H70" s="26">
        <f t="shared" si="9"/>
        <v>0</v>
      </c>
      <c r="I70" s="17">
        <f t="shared" si="9"/>
        <v>81.64</v>
      </c>
    </row>
    <row r="71" spans="1:9" x14ac:dyDescent="0.2">
      <c r="A71" s="39" t="s">
        <v>110</v>
      </c>
      <c r="B71" s="23" t="s">
        <v>34</v>
      </c>
      <c r="C71" s="8">
        <v>50</v>
      </c>
      <c r="D71" s="7">
        <v>3.85</v>
      </c>
      <c r="E71" s="7">
        <v>4.55</v>
      </c>
      <c r="F71" s="7">
        <v>35.450000000000003</v>
      </c>
      <c r="G71" s="25">
        <v>198</v>
      </c>
      <c r="H71" s="25" t="s">
        <v>33</v>
      </c>
      <c r="I71" s="7">
        <v>15</v>
      </c>
    </row>
    <row r="72" spans="1:9" x14ac:dyDescent="0.2">
      <c r="A72" s="41"/>
      <c r="B72" s="23" t="s">
        <v>17</v>
      </c>
      <c r="C72" s="8">
        <v>200</v>
      </c>
      <c r="D72" s="7">
        <v>0.2</v>
      </c>
      <c r="E72" s="7">
        <v>0</v>
      </c>
      <c r="F72" s="7">
        <v>10.5</v>
      </c>
      <c r="G72" s="25">
        <v>38.799999999999997</v>
      </c>
      <c r="H72" s="25" t="s">
        <v>16</v>
      </c>
      <c r="I72" s="7">
        <v>7</v>
      </c>
    </row>
    <row r="73" spans="1:9" x14ac:dyDescent="0.2">
      <c r="A73" s="38" t="s">
        <v>116</v>
      </c>
      <c r="B73" s="38"/>
      <c r="C73" s="26">
        <f t="shared" ref="C73:I73" si="10">SUM(C71:C72)</f>
        <v>250</v>
      </c>
      <c r="D73" s="26">
        <f t="shared" si="10"/>
        <v>4.05</v>
      </c>
      <c r="E73" s="26">
        <f t="shared" si="10"/>
        <v>4.55</v>
      </c>
      <c r="F73" s="26">
        <f t="shared" si="10"/>
        <v>45.95</v>
      </c>
      <c r="G73" s="26">
        <f t="shared" si="10"/>
        <v>236.8</v>
      </c>
      <c r="H73" s="26">
        <f t="shared" si="10"/>
        <v>0</v>
      </c>
      <c r="I73" s="17">
        <f t="shared" si="10"/>
        <v>22</v>
      </c>
    </row>
    <row r="74" spans="1:9" x14ac:dyDescent="0.2">
      <c r="A74" s="37" t="s">
        <v>27</v>
      </c>
      <c r="B74" s="37"/>
      <c r="C74" s="25">
        <f t="shared" ref="C74:I74" si="11">C70+C73</f>
        <v>750</v>
      </c>
      <c r="D74" s="25">
        <f t="shared" si="11"/>
        <v>24.810000000000002</v>
      </c>
      <c r="E74" s="25">
        <f t="shared" si="11"/>
        <v>26.509999999999998</v>
      </c>
      <c r="F74" s="25">
        <f t="shared" si="11"/>
        <v>129.12</v>
      </c>
      <c r="G74" s="25">
        <f t="shared" si="11"/>
        <v>809.12999999999988</v>
      </c>
      <c r="H74" s="25">
        <f t="shared" si="11"/>
        <v>0</v>
      </c>
      <c r="I74" s="7">
        <f t="shared" si="11"/>
        <v>103.64</v>
      </c>
    </row>
    <row r="75" spans="1:9" x14ac:dyDescent="0.2">
      <c r="A75" s="25" t="s">
        <v>60</v>
      </c>
      <c r="B75" s="25"/>
      <c r="C75" s="25"/>
      <c r="D75" s="25"/>
      <c r="E75" s="25"/>
      <c r="F75" s="25"/>
      <c r="G75" s="25"/>
      <c r="H75" s="25"/>
      <c r="I75" s="7"/>
    </row>
    <row r="76" spans="1:9" s="4" customFormat="1" x14ac:dyDescent="0.2">
      <c r="A76" s="37" t="s">
        <v>11</v>
      </c>
      <c r="B76" s="25" t="s">
        <v>101</v>
      </c>
      <c r="C76" s="25">
        <v>90</v>
      </c>
      <c r="D76" s="25">
        <v>28.95</v>
      </c>
      <c r="E76" s="25">
        <v>5.0999999999999996</v>
      </c>
      <c r="F76" s="25">
        <v>1.05</v>
      </c>
      <c r="G76" s="25">
        <v>139.35</v>
      </c>
      <c r="H76" s="25">
        <v>126</v>
      </c>
      <c r="I76" s="7">
        <v>46.3</v>
      </c>
    </row>
    <row r="77" spans="1:9" s="4" customFormat="1" x14ac:dyDescent="0.2">
      <c r="A77" s="37"/>
      <c r="B77" s="23" t="s">
        <v>44</v>
      </c>
      <c r="C77" s="8">
        <v>170</v>
      </c>
      <c r="D77" s="7">
        <v>6</v>
      </c>
      <c r="E77" s="7">
        <v>11.34</v>
      </c>
      <c r="F77" s="7">
        <v>54.06</v>
      </c>
      <c r="G77" s="25">
        <v>313.94</v>
      </c>
      <c r="H77" s="8">
        <v>59</v>
      </c>
      <c r="I77" s="7">
        <v>5.7</v>
      </c>
    </row>
    <row r="78" spans="1:9" x14ac:dyDescent="0.2">
      <c r="A78" s="37"/>
      <c r="B78" s="23" t="s">
        <v>15</v>
      </c>
      <c r="C78" s="8">
        <v>40</v>
      </c>
      <c r="D78" s="7">
        <v>3.84</v>
      </c>
      <c r="E78" s="7">
        <v>0.48</v>
      </c>
      <c r="F78" s="7">
        <v>22.08</v>
      </c>
      <c r="G78" s="25">
        <v>120.8</v>
      </c>
      <c r="H78" s="25" t="s">
        <v>14</v>
      </c>
      <c r="I78" s="7">
        <v>4</v>
      </c>
    </row>
    <row r="79" spans="1:9" x14ac:dyDescent="0.2">
      <c r="A79" s="37"/>
      <c r="B79" s="23" t="s">
        <v>17</v>
      </c>
      <c r="C79" s="8">
        <v>200</v>
      </c>
      <c r="D79" s="7">
        <v>0.2</v>
      </c>
      <c r="E79" s="7">
        <v>0</v>
      </c>
      <c r="F79" s="7">
        <v>10.5</v>
      </c>
      <c r="G79" s="25">
        <v>38.799999999999997</v>
      </c>
      <c r="H79" s="8">
        <v>143</v>
      </c>
      <c r="I79" s="7">
        <v>7</v>
      </c>
    </row>
    <row r="80" spans="1:9" s="4" customFormat="1" x14ac:dyDescent="0.2">
      <c r="A80" s="38" t="s">
        <v>19</v>
      </c>
      <c r="B80" s="38"/>
      <c r="C80" s="26">
        <f t="shared" ref="C80:I80" si="12">SUM(C76:C79)</f>
        <v>500</v>
      </c>
      <c r="D80" s="26">
        <f t="shared" si="12"/>
        <v>38.990000000000009</v>
      </c>
      <c r="E80" s="26">
        <f t="shared" si="12"/>
        <v>16.919999999999998</v>
      </c>
      <c r="F80" s="26">
        <f t="shared" si="12"/>
        <v>87.69</v>
      </c>
      <c r="G80" s="26">
        <f t="shared" si="12"/>
        <v>612.88999999999987</v>
      </c>
      <c r="H80" s="26">
        <f t="shared" si="12"/>
        <v>328</v>
      </c>
      <c r="I80" s="17">
        <f t="shared" si="12"/>
        <v>63</v>
      </c>
    </row>
    <row r="81" spans="1:9" x14ac:dyDescent="0.2">
      <c r="A81" s="39" t="s">
        <v>110</v>
      </c>
      <c r="B81" s="23" t="s">
        <v>34</v>
      </c>
      <c r="C81" s="8">
        <v>50</v>
      </c>
      <c r="D81" s="7">
        <v>3.85</v>
      </c>
      <c r="E81" s="7">
        <v>4.55</v>
      </c>
      <c r="F81" s="7">
        <v>35.450000000000003</v>
      </c>
      <c r="G81" s="25">
        <v>198</v>
      </c>
      <c r="H81" s="25" t="s">
        <v>33</v>
      </c>
      <c r="I81" s="7">
        <v>15</v>
      </c>
    </row>
    <row r="82" spans="1:9" x14ac:dyDescent="0.2">
      <c r="A82" s="41"/>
      <c r="B82" s="23" t="s">
        <v>59</v>
      </c>
      <c r="C82" s="8">
        <v>200</v>
      </c>
      <c r="D82" s="7">
        <v>0.6</v>
      </c>
      <c r="E82" s="7">
        <v>0.2</v>
      </c>
      <c r="F82" s="7">
        <v>15.2</v>
      </c>
      <c r="G82" s="25">
        <v>65.3</v>
      </c>
      <c r="H82" s="25" t="s">
        <v>58</v>
      </c>
      <c r="I82" s="7">
        <v>10</v>
      </c>
    </row>
    <row r="83" spans="1:9" x14ac:dyDescent="0.2">
      <c r="A83" s="38" t="s">
        <v>116</v>
      </c>
      <c r="B83" s="38"/>
      <c r="C83" s="27">
        <f t="shared" ref="C83:I83" si="13">SUM(C81:C82)</f>
        <v>250</v>
      </c>
      <c r="D83" s="26">
        <f t="shared" si="13"/>
        <v>4.45</v>
      </c>
      <c r="E83" s="26">
        <f t="shared" si="13"/>
        <v>4.75</v>
      </c>
      <c r="F83" s="26">
        <f t="shared" si="13"/>
        <v>50.650000000000006</v>
      </c>
      <c r="G83" s="26">
        <f t="shared" si="13"/>
        <v>263.3</v>
      </c>
      <c r="H83" s="26">
        <f t="shared" si="13"/>
        <v>0</v>
      </c>
      <c r="I83" s="17">
        <f t="shared" si="13"/>
        <v>25</v>
      </c>
    </row>
    <row r="84" spans="1:9" s="4" customFormat="1" x14ac:dyDescent="0.2">
      <c r="A84" s="37" t="s">
        <v>27</v>
      </c>
      <c r="B84" s="37"/>
      <c r="C84" s="25">
        <f t="shared" ref="C84:I84" si="14">C80+C83</f>
        <v>750</v>
      </c>
      <c r="D84" s="25">
        <f t="shared" si="14"/>
        <v>43.440000000000012</v>
      </c>
      <c r="E84" s="25">
        <f t="shared" si="14"/>
        <v>21.669999999999998</v>
      </c>
      <c r="F84" s="25">
        <f t="shared" si="14"/>
        <v>138.34</v>
      </c>
      <c r="G84" s="25">
        <f t="shared" si="14"/>
        <v>876.18999999999983</v>
      </c>
      <c r="H84" s="25">
        <f t="shared" si="14"/>
        <v>328</v>
      </c>
      <c r="I84" s="7">
        <f t="shared" si="14"/>
        <v>88</v>
      </c>
    </row>
    <row r="85" spans="1:9" s="4" customFormat="1" x14ac:dyDescent="0.2">
      <c r="A85" s="25" t="s">
        <v>68</v>
      </c>
      <c r="B85" s="25"/>
      <c r="C85" s="25"/>
      <c r="D85" s="25"/>
      <c r="E85" s="25"/>
      <c r="F85" s="25"/>
      <c r="G85" s="25"/>
      <c r="H85" s="25"/>
      <c r="I85" s="7"/>
    </row>
    <row r="86" spans="1:9" x14ac:dyDescent="0.2">
      <c r="A86" s="37" t="s">
        <v>11</v>
      </c>
      <c r="B86" s="23" t="s">
        <v>30</v>
      </c>
      <c r="C86" s="8">
        <v>200</v>
      </c>
      <c r="D86" s="7">
        <v>14.06</v>
      </c>
      <c r="E86" s="7">
        <v>11.78</v>
      </c>
      <c r="F86" s="7">
        <v>30.96</v>
      </c>
      <c r="G86" s="25">
        <v>207.16</v>
      </c>
      <c r="H86" s="25" t="s">
        <v>29</v>
      </c>
      <c r="I86" s="7">
        <v>31</v>
      </c>
    </row>
    <row r="87" spans="1:9" x14ac:dyDescent="0.2">
      <c r="A87" s="37"/>
      <c r="B87" s="23" t="s">
        <v>15</v>
      </c>
      <c r="C87" s="8">
        <v>40</v>
      </c>
      <c r="D87" s="7">
        <v>3.84</v>
      </c>
      <c r="E87" s="7">
        <v>0.48</v>
      </c>
      <c r="F87" s="7">
        <v>22.08</v>
      </c>
      <c r="G87" s="25">
        <v>120.8</v>
      </c>
      <c r="H87" s="25" t="s">
        <v>14</v>
      </c>
      <c r="I87" s="7">
        <v>4</v>
      </c>
    </row>
    <row r="88" spans="1:9" x14ac:dyDescent="0.2">
      <c r="A88" s="37"/>
      <c r="B88" s="23" t="s">
        <v>32</v>
      </c>
      <c r="C88" s="8">
        <v>10</v>
      </c>
      <c r="D88" s="7">
        <v>2.82</v>
      </c>
      <c r="E88" s="7">
        <v>3.65</v>
      </c>
      <c r="F88" s="7">
        <v>0.23</v>
      </c>
      <c r="G88" s="25">
        <v>49.4</v>
      </c>
      <c r="H88" s="25" t="s">
        <v>31</v>
      </c>
      <c r="I88" s="7">
        <v>10</v>
      </c>
    </row>
    <row r="89" spans="1:9" s="4" customFormat="1" x14ac:dyDescent="0.2">
      <c r="A89" s="37"/>
      <c r="B89" s="23" t="s">
        <v>34</v>
      </c>
      <c r="C89" s="8">
        <v>50</v>
      </c>
      <c r="D89" s="7">
        <v>3.85</v>
      </c>
      <c r="E89" s="7">
        <v>4.55</v>
      </c>
      <c r="F89" s="7">
        <v>35.450000000000003</v>
      </c>
      <c r="G89" s="25">
        <v>198</v>
      </c>
      <c r="H89" s="25" t="s">
        <v>33</v>
      </c>
      <c r="I89" s="7">
        <v>15</v>
      </c>
    </row>
    <row r="90" spans="1:9" s="4" customFormat="1" x14ac:dyDescent="0.2">
      <c r="A90" s="37"/>
      <c r="B90" s="23" t="s">
        <v>59</v>
      </c>
      <c r="C90" s="8">
        <v>200</v>
      </c>
      <c r="D90" s="7">
        <v>0.6</v>
      </c>
      <c r="E90" s="7">
        <v>0.2</v>
      </c>
      <c r="F90" s="7">
        <v>15.2</v>
      </c>
      <c r="G90" s="25">
        <v>65.3</v>
      </c>
      <c r="H90" s="25" t="s">
        <v>58</v>
      </c>
      <c r="I90" s="7">
        <v>10</v>
      </c>
    </row>
    <row r="91" spans="1:9" s="4" customFormat="1" x14ac:dyDescent="0.2">
      <c r="A91" s="38" t="s">
        <v>19</v>
      </c>
      <c r="B91" s="38"/>
      <c r="C91" s="26">
        <f>SUM(C86:C90)</f>
        <v>500</v>
      </c>
      <c r="D91" s="26">
        <f t="shared" ref="D91:I91" si="15">SUM(D86:D90)</f>
        <v>25.17</v>
      </c>
      <c r="E91" s="26">
        <f t="shared" si="15"/>
        <v>20.66</v>
      </c>
      <c r="F91" s="26">
        <f t="shared" si="15"/>
        <v>103.92</v>
      </c>
      <c r="G91" s="26">
        <f t="shared" si="15"/>
        <v>640.65999999999985</v>
      </c>
      <c r="H91" s="26">
        <f t="shared" si="15"/>
        <v>0</v>
      </c>
      <c r="I91" s="17">
        <f t="shared" si="15"/>
        <v>70</v>
      </c>
    </row>
    <row r="92" spans="1:9" x14ac:dyDescent="0.2">
      <c r="A92" s="39" t="s">
        <v>110</v>
      </c>
      <c r="B92" s="23" t="s">
        <v>18</v>
      </c>
      <c r="C92" s="8">
        <v>100</v>
      </c>
      <c r="D92" s="7">
        <v>0.38</v>
      </c>
      <c r="E92" s="7">
        <v>0.38</v>
      </c>
      <c r="F92" s="7">
        <v>21.77</v>
      </c>
      <c r="G92" s="25">
        <v>44.38</v>
      </c>
      <c r="H92" s="25" t="s">
        <v>14</v>
      </c>
      <c r="I92" s="7">
        <v>31.5</v>
      </c>
    </row>
    <row r="93" spans="1:9" x14ac:dyDescent="0.2">
      <c r="A93" s="40"/>
      <c r="B93" s="23" t="s">
        <v>34</v>
      </c>
      <c r="C93" s="8">
        <v>50</v>
      </c>
      <c r="D93" s="7">
        <v>3.85</v>
      </c>
      <c r="E93" s="7">
        <v>4.55</v>
      </c>
      <c r="F93" s="7">
        <v>35.450000000000003</v>
      </c>
      <c r="G93" s="25">
        <v>198</v>
      </c>
      <c r="H93" s="25" t="s">
        <v>33</v>
      </c>
      <c r="I93" s="7">
        <v>15</v>
      </c>
    </row>
    <row r="94" spans="1:9" s="4" customFormat="1" x14ac:dyDescent="0.2">
      <c r="A94" s="41"/>
      <c r="B94" s="23" t="s">
        <v>54</v>
      </c>
      <c r="C94" s="8">
        <v>200</v>
      </c>
      <c r="D94" s="7">
        <v>0.5</v>
      </c>
      <c r="E94" s="7">
        <v>0</v>
      </c>
      <c r="F94" s="7">
        <v>19.8</v>
      </c>
      <c r="G94" s="25">
        <v>81</v>
      </c>
      <c r="H94" s="25" t="s">
        <v>53</v>
      </c>
      <c r="I94" s="7">
        <v>10</v>
      </c>
    </row>
    <row r="95" spans="1:9" s="6" customFormat="1" x14ac:dyDescent="0.2">
      <c r="A95" s="38" t="s">
        <v>116</v>
      </c>
      <c r="B95" s="38"/>
      <c r="C95" s="26">
        <f t="shared" ref="C95:I95" si="16">SUM(C92:C94)</f>
        <v>350</v>
      </c>
      <c r="D95" s="26">
        <f t="shared" si="16"/>
        <v>4.7300000000000004</v>
      </c>
      <c r="E95" s="26">
        <f t="shared" si="16"/>
        <v>4.93</v>
      </c>
      <c r="F95" s="26">
        <f t="shared" si="16"/>
        <v>77.02</v>
      </c>
      <c r="G95" s="26">
        <f t="shared" si="16"/>
        <v>323.38</v>
      </c>
      <c r="H95" s="26">
        <f t="shared" si="16"/>
        <v>0</v>
      </c>
      <c r="I95" s="17">
        <f t="shared" si="16"/>
        <v>56.5</v>
      </c>
    </row>
    <row r="96" spans="1:9" x14ac:dyDescent="0.2">
      <c r="A96" s="37" t="s">
        <v>27</v>
      </c>
      <c r="B96" s="37"/>
      <c r="C96" s="25">
        <f t="shared" ref="C96:I96" si="17">C91+C95</f>
        <v>850</v>
      </c>
      <c r="D96" s="25">
        <f t="shared" si="17"/>
        <v>29.900000000000002</v>
      </c>
      <c r="E96" s="25">
        <f t="shared" si="17"/>
        <v>25.59</v>
      </c>
      <c r="F96" s="25">
        <f t="shared" si="17"/>
        <v>180.94</v>
      </c>
      <c r="G96" s="25">
        <f t="shared" si="17"/>
        <v>964.03999999999985</v>
      </c>
      <c r="H96" s="25">
        <f t="shared" si="17"/>
        <v>0</v>
      </c>
      <c r="I96" s="25">
        <f t="shared" si="17"/>
        <v>126.5</v>
      </c>
    </row>
    <row r="97" spans="1:9" x14ac:dyDescent="0.2">
      <c r="A97" s="25" t="s">
        <v>73</v>
      </c>
      <c r="B97" s="25"/>
      <c r="C97" s="25"/>
      <c r="D97" s="25"/>
      <c r="E97" s="25"/>
      <c r="F97" s="25"/>
      <c r="G97" s="25"/>
      <c r="H97" s="25"/>
      <c r="I97" s="7"/>
    </row>
    <row r="98" spans="1:9" x14ac:dyDescent="0.2">
      <c r="A98" s="39" t="s">
        <v>11</v>
      </c>
      <c r="B98" s="19" t="s">
        <v>103</v>
      </c>
      <c r="C98" s="8">
        <v>200</v>
      </c>
      <c r="D98" s="7">
        <v>15.1</v>
      </c>
      <c r="E98" s="7">
        <v>21.16</v>
      </c>
      <c r="F98" s="7">
        <v>39.94</v>
      </c>
      <c r="G98" s="25">
        <v>183.02</v>
      </c>
      <c r="H98" s="25" t="s">
        <v>61</v>
      </c>
      <c r="I98" s="14">
        <v>26.6</v>
      </c>
    </row>
    <row r="99" spans="1:9" x14ac:dyDescent="0.2">
      <c r="A99" s="40"/>
      <c r="B99" s="23" t="s">
        <v>15</v>
      </c>
      <c r="C99" s="8">
        <v>40</v>
      </c>
      <c r="D99" s="7">
        <v>3.84</v>
      </c>
      <c r="E99" s="7">
        <v>0.48</v>
      </c>
      <c r="F99" s="7">
        <v>22.08</v>
      </c>
      <c r="G99" s="25">
        <v>120.8</v>
      </c>
      <c r="H99" s="25" t="s">
        <v>14</v>
      </c>
      <c r="I99" s="7">
        <v>4</v>
      </c>
    </row>
    <row r="100" spans="1:9" s="4" customFormat="1" x14ac:dyDescent="0.2">
      <c r="A100" s="40"/>
      <c r="B100" s="23" t="s">
        <v>63</v>
      </c>
      <c r="C100" s="8">
        <v>10</v>
      </c>
      <c r="D100" s="7">
        <v>0.1</v>
      </c>
      <c r="E100" s="7">
        <v>8.1999999999999993</v>
      </c>
      <c r="F100" s="7">
        <v>0.1</v>
      </c>
      <c r="G100" s="25">
        <v>74.8</v>
      </c>
      <c r="H100" s="25" t="s">
        <v>62</v>
      </c>
      <c r="I100" s="7">
        <v>10</v>
      </c>
    </row>
    <row r="101" spans="1:9" s="4" customFormat="1" x14ac:dyDescent="0.2">
      <c r="A101" s="40"/>
      <c r="B101" s="23" t="s">
        <v>65</v>
      </c>
      <c r="C101" s="8">
        <v>50</v>
      </c>
      <c r="D101" s="7">
        <v>6</v>
      </c>
      <c r="E101" s="7">
        <v>5</v>
      </c>
      <c r="F101" s="7">
        <v>0.38</v>
      </c>
      <c r="G101" s="25">
        <v>70.75</v>
      </c>
      <c r="H101" s="25" t="s">
        <v>64</v>
      </c>
      <c r="I101" s="7">
        <v>16</v>
      </c>
    </row>
    <row r="102" spans="1:9" s="4" customFormat="1" x14ac:dyDescent="0.2">
      <c r="A102" s="41"/>
      <c r="B102" s="23" t="s">
        <v>17</v>
      </c>
      <c r="C102" s="8">
        <v>200</v>
      </c>
      <c r="D102" s="7">
        <v>0.2</v>
      </c>
      <c r="E102" s="7">
        <v>0</v>
      </c>
      <c r="F102" s="7">
        <v>10.5</v>
      </c>
      <c r="G102" s="25">
        <v>38.799999999999997</v>
      </c>
      <c r="H102" s="25" t="s">
        <v>16</v>
      </c>
      <c r="I102" s="7">
        <v>7</v>
      </c>
    </row>
    <row r="103" spans="1:9" x14ac:dyDescent="0.2">
      <c r="A103" s="42" t="s">
        <v>19</v>
      </c>
      <c r="B103" s="43"/>
      <c r="C103" s="26">
        <f>SUM(C98:C102)</f>
        <v>500</v>
      </c>
      <c r="D103" s="26">
        <f t="shared" ref="D103:I103" si="18">SUM(D98:D102)</f>
        <v>25.24</v>
      </c>
      <c r="E103" s="26">
        <f t="shared" si="18"/>
        <v>34.840000000000003</v>
      </c>
      <c r="F103" s="26">
        <f t="shared" si="18"/>
        <v>73</v>
      </c>
      <c r="G103" s="26">
        <f t="shared" si="18"/>
        <v>488.17</v>
      </c>
      <c r="H103" s="26">
        <f t="shared" si="18"/>
        <v>0</v>
      </c>
      <c r="I103" s="26">
        <f t="shared" si="18"/>
        <v>63.6</v>
      </c>
    </row>
    <row r="104" spans="1:9" s="4" customFormat="1" x14ac:dyDescent="0.2">
      <c r="A104" s="39" t="s">
        <v>110</v>
      </c>
      <c r="B104" s="23" t="s">
        <v>34</v>
      </c>
      <c r="C104" s="8">
        <v>50</v>
      </c>
      <c r="D104" s="7">
        <v>3.85</v>
      </c>
      <c r="E104" s="7">
        <v>4.55</v>
      </c>
      <c r="F104" s="7">
        <v>35.450000000000003</v>
      </c>
      <c r="G104" s="25">
        <v>198</v>
      </c>
      <c r="H104" s="25" t="s">
        <v>33</v>
      </c>
      <c r="I104" s="7">
        <v>15</v>
      </c>
    </row>
    <row r="105" spans="1:9" s="4" customFormat="1" x14ac:dyDescent="0.2">
      <c r="A105" s="41"/>
      <c r="B105" s="23" t="s">
        <v>46</v>
      </c>
      <c r="C105" s="8">
        <v>200</v>
      </c>
      <c r="D105" s="7">
        <v>0.3</v>
      </c>
      <c r="E105" s="7">
        <v>0</v>
      </c>
      <c r="F105" s="7">
        <v>6.7</v>
      </c>
      <c r="G105" s="25">
        <v>27.9</v>
      </c>
      <c r="H105" s="25" t="s">
        <v>45</v>
      </c>
      <c r="I105" s="7">
        <v>10</v>
      </c>
    </row>
    <row r="106" spans="1:9" x14ac:dyDescent="0.2">
      <c r="A106" s="38" t="s">
        <v>116</v>
      </c>
      <c r="B106" s="38"/>
      <c r="C106" s="26">
        <f t="shared" ref="C106:I106" si="19">SUM(C104:C105)</f>
        <v>250</v>
      </c>
      <c r="D106" s="26">
        <f t="shared" si="19"/>
        <v>4.1500000000000004</v>
      </c>
      <c r="E106" s="26">
        <f t="shared" si="19"/>
        <v>4.55</v>
      </c>
      <c r="F106" s="26">
        <f t="shared" si="19"/>
        <v>42.150000000000006</v>
      </c>
      <c r="G106" s="26">
        <f t="shared" si="19"/>
        <v>225.9</v>
      </c>
      <c r="H106" s="26">
        <f t="shared" si="19"/>
        <v>0</v>
      </c>
      <c r="I106" s="17">
        <f t="shared" si="19"/>
        <v>25</v>
      </c>
    </row>
    <row r="107" spans="1:9" x14ac:dyDescent="0.2">
      <c r="A107" s="37" t="s">
        <v>27</v>
      </c>
      <c r="B107" s="37"/>
      <c r="C107" s="25">
        <f t="shared" ref="C107:I107" si="20">C103+C106</f>
        <v>750</v>
      </c>
      <c r="D107" s="25">
        <f t="shared" si="20"/>
        <v>29.39</v>
      </c>
      <c r="E107" s="25">
        <f t="shared" si="20"/>
        <v>39.39</v>
      </c>
      <c r="F107" s="25">
        <f t="shared" si="20"/>
        <v>115.15</v>
      </c>
      <c r="G107" s="25">
        <f t="shared" si="20"/>
        <v>714.07</v>
      </c>
      <c r="H107" s="25">
        <f t="shared" si="20"/>
        <v>0</v>
      </c>
      <c r="I107" s="25">
        <f t="shared" si="20"/>
        <v>88.6</v>
      </c>
    </row>
    <row r="108" spans="1:9" x14ac:dyDescent="0.2">
      <c r="A108" s="25" t="s">
        <v>76</v>
      </c>
      <c r="B108" s="25"/>
      <c r="C108" s="25"/>
      <c r="D108" s="25"/>
      <c r="E108" s="25"/>
      <c r="F108" s="25"/>
      <c r="G108" s="25"/>
      <c r="H108" s="25"/>
      <c r="I108" s="7"/>
    </row>
    <row r="109" spans="1:9" s="4" customFormat="1" x14ac:dyDescent="0.2">
      <c r="A109" s="40" t="s">
        <v>11</v>
      </c>
      <c r="B109" s="23" t="s">
        <v>77</v>
      </c>
      <c r="C109" s="8">
        <v>260</v>
      </c>
      <c r="D109" s="7">
        <v>35.49</v>
      </c>
      <c r="E109" s="7">
        <v>23.53</v>
      </c>
      <c r="F109" s="7">
        <v>70.959999999999994</v>
      </c>
      <c r="G109" s="25">
        <v>668.98</v>
      </c>
      <c r="H109" s="25" t="s">
        <v>24</v>
      </c>
      <c r="I109" s="7">
        <v>52</v>
      </c>
    </row>
    <row r="110" spans="1:9" s="4" customFormat="1" x14ac:dyDescent="0.2">
      <c r="A110" s="40"/>
      <c r="B110" s="23" t="s">
        <v>15</v>
      </c>
      <c r="C110" s="8">
        <v>40</v>
      </c>
      <c r="D110" s="7">
        <v>3.84</v>
      </c>
      <c r="E110" s="7">
        <v>0.48</v>
      </c>
      <c r="F110" s="7">
        <v>22.08</v>
      </c>
      <c r="G110" s="25">
        <v>120.8</v>
      </c>
      <c r="H110" s="25" t="s">
        <v>14</v>
      </c>
      <c r="I110" s="7">
        <v>4</v>
      </c>
    </row>
    <row r="111" spans="1:9" s="4" customFormat="1" x14ac:dyDescent="0.2">
      <c r="A111" s="41"/>
      <c r="B111" s="23" t="s">
        <v>17</v>
      </c>
      <c r="C111" s="8">
        <v>200</v>
      </c>
      <c r="D111" s="7">
        <v>0.2</v>
      </c>
      <c r="E111" s="7">
        <v>0</v>
      </c>
      <c r="F111" s="7">
        <v>10.5</v>
      </c>
      <c r="G111" s="25">
        <v>38.799999999999997</v>
      </c>
      <c r="H111" s="25" t="s">
        <v>16</v>
      </c>
      <c r="I111" s="7">
        <v>7</v>
      </c>
    </row>
    <row r="112" spans="1:9" s="4" customFormat="1" x14ac:dyDescent="0.2">
      <c r="A112" s="38" t="s">
        <v>19</v>
      </c>
      <c r="B112" s="38"/>
      <c r="C112" s="26">
        <f t="shared" ref="C112:I112" si="21">SUM(C109:C111)</f>
        <v>500</v>
      </c>
      <c r="D112" s="26">
        <f t="shared" si="21"/>
        <v>39.53</v>
      </c>
      <c r="E112" s="26">
        <f t="shared" si="21"/>
        <v>24.01</v>
      </c>
      <c r="F112" s="26">
        <f t="shared" si="21"/>
        <v>103.53999999999999</v>
      </c>
      <c r="G112" s="26">
        <f t="shared" si="21"/>
        <v>828.57999999999993</v>
      </c>
      <c r="H112" s="26">
        <f t="shared" si="21"/>
        <v>0</v>
      </c>
      <c r="I112" s="26">
        <f t="shared" si="21"/>
        <v>63</v>
      </c>
    </row>
    <row r="113" spans="1:9" s="4" customFormat="1" x14ac:dyDescent="0.2">
      <c r="A113" s="39" t="s">
        <v>110</v>
      </c>
      <c r="B113" s="23" t="s">
        <v>34</v>
      </c>
      <c r="C113" s="8">
        <v>50</v>
      </c>
      <c r="D113" s="7">
        <v>3.85</v>
      </c>
      <c r="E113" s="7">
        <v>4.55</v>
      </c>
      <c r="F113" s="7">
        <v>35.450000000000003</v>
      </c>
      <c r="G113" s="25">
        <v>198</v>
      </c>
      <c r="H113" s="25" t="s">
        <v>33</v>
      </c>
      <c r="I113" s="7">
        <v>15</v>
      </c>
    </row>
    <row r="114" spans="1:9" x14ac:dyDescent="0.2">
      <c r="A114" s="41"/>
      <c r="B114" s="23" t="s">
        <v>17</v>
      </c>
      <c r="C114" s="8">
        <v>200</v>
      </c>
      <c r="D114" s="7">
        <v>0.2</v>
      </c>
      <c r="E114" s="7">
        <v>0</v>
      </c>
      <c r="F114" s="7">
        <v>10.5</v>
      </c>
      <c r="G114" s="25">
        <v>38.799999999999997</v>
      </c>
      <c r="H114" s="25" t="s">
        <v>16</v>
      </c>
      <c r="I114" s="7">
        <v>7</v>
      </c>
    </row>
    <row r="115" spans="1:9" x14ac:dyDescent="0.2">
      <c r="A115" s="38" t="s">
        <v>116</v>
      </c>
      <c r="B115" s="38"/>
      <c r="C115" s="27">
        <f t="shared" ref="C115:I115" si="22">SUM(C113:C114)</f>
        <v>250</v>
      </c>
      <c r="D115" s="26">
        <f t="shared" si="22"/>
        <v>4.05</v>
      </c>
      <c r="E115" s="26">
        <f t="shared" si="22"/>
        <v>4.55</v>
      </c>
      <c r="F115" s="26">
        <f t="shared" si="22"/>
        <v>45.95</v>
      </c>
      <c r="G115" s="26">
        <f t="shared" si="22"/>
        <v>236.8</v>
      </c>
      <c r="H115" s="26">
        <f t="shared" si="22"/>
        <v>0</v>
      </c>
      <c r="I115" s="17">
        <f t="shared" si="22"/>
        <v>22</v>
      </c>
    </row>
    <row r="116" spans="1:9" x14ac:dyDescent="0.2">
      <c r="A116" s="37" t="s">
        <v>27</v>
      </c>
      <c r="B116" s="37"/>
      <c r="C116" s="25">
        <f t="shared" ref="C116:I116" si="23">C112+C115</f>
        <v>750</v>
      </c>
      <c r="D116" s="25">
        <f t="shared" si="23"/>
        <v>43.58</v>
      </c>
      <c r="E116" s="25">
        <f t="shared" si="23"/>
        <v>28.560000000000002</v>
      </c>
      <c r="F116" s="25">
        <f t="shared" si="23"/>
        <v>149.49</v>
      </c>
      <c r="G116" s="25">
        <f t="shared" si="23"/>
        <v>1065.3799999999999</v>
      </c>
      <c r="H116" s="25">
        <f t="shared" si="23"/>
        <v>0</v>
      </c>
      <c r="I116" s="7">
        <f t="shared" si="23"/>
        <v>85</v>
      </c>
    </row>
    <row r="117" spans="1:9" x14ac:dyDescent="0.2">
      <c r="A117" s="25" t="s">
        <v>78</v>
      </c>
      <c r="B117" s="25"/>
      <c r="C117" s="25"/>
      <c r="D117" s="25"/>
      <c r="E117" s="25"/>
      <c r="F117" s="25"/>
      <c r="G117" s="25"/>
      <c r="H117" s="25"/>
      <c r="I117" s="7"/>
    </row>
    <row r="118" spans="1:9" s="4" customFormat="1" x14ac:dyDescent="0.2">
      <c r="A118" s="39" t="s">
        <v>11</v>
      </c>
      <c r="B118" s="23" t="s">
        <v>13</v>
      </c>
      <c r="C118" s="8">
        <v>160</v>
      </c>
      <c r="D118" s="7">
        <v>18.559999999999999</v>
      </c>
      <c r="E118" s="7">
        <v>24.32</v>
      </c>
      <c r="F118" s="7">
        <v>31.92</v>
      </c>
      <c r="G118" s="25">
        <v>328</v>
      </c>
      <c r="H118" s="25" t="s">
        <v>12</v>
      </c>
      <c r="I118" s="7">
        <v>31.75</v>
      </c>
    </row>
    <row r="119" spans="1:9" s="4" customFormat="1" x14ac:dyDescent="0.2">
      <c r="A119" s="40"/>
      <c r="B119" s="23" t="s">
        <v>15</v>
      </c>
      <c r="C119" s="8">
        <v>40</v>
      </c>
      <c r="D119" s="7">
        <v>3.84</v>
      </c>
      <c r="E119" s="7">
        <v>0.48</v>
      </c>
      <c r="F119" s="7">
        <v>22.08</v>
      </c>
      <c r="G119" s="25">
        <v>120.8</v>
      </c>
      <c r="H119" s="25" t="s">
        <v>14</v>
      </c>
      <c r="I119" s="7">
        <v>4</v>
      </c>
    </row>
    <row r="120" spans="1:9" s="4" customFormat="1" x14ac:dyDescent="0.2">
      <c r="A120" s="40"/>
      <c r="B120" s="23" t="s">
        <v>46</v>
      </c>
      <c r="C120" s="8">
        <v>200</v>
      </c>
      <c r="D120" s="7">
        <v>0.3</v>
      </c>
      <c r="E120" s="7">
        <v>0</v>
      </c>
      <c r="F120" s="7">
        <v>6.7</v>
      </c>
      <c r="G120" s="25">
        <v>27.9</v>
      </c>
      <c r="H120" s="25" t="s">
        <v>45</v>
      </c>
      <c r="I120" s="7">
        <v>10</v>
      </c>
    </row>
    <row r="121" spans="1:9" x14ac:dyDescent="0.2">
      <c r="A121" s="41"/>
      <c r="B121" s="23" t="s">
        <v>18</v>
      </c>
      <c r="C121" s="8">
        <v>100</v>
      </c>
      <c r="D121" s="7">
        <v>0.38</v>
      </c>
      <c r="E121" s="7">
        <v>0.38</v>
      </c>
      <c r="F121" s="7">
        <v>21.77</v>
      </c>
      <c r="G121" s="25">
        <v>44.38</v>
      </c>
      <c r="H121" s="25" t="s">
        <v>14</v>
      </c>
      <c r="I121" s="7">
        <v>31.5</v>
      </c>
    </row>
    <row r="122" spans="1:9" x14ac:dyDescent="0.2">
      <c r="A122" s="38" t="s">
        <v>19</v>
      </c>
      <c r="B122" s="38"/>
      <c r="C122" s="26">
        <f t="shared" ref="C122:I122" si="24">SUM(C118:C121)</f>
        <v>500</v>
      </c>
      <c r="D122" s="26">
        <f t="shared" si="24"/>
        <v>23.08</v>
      </c>
      <c r="E122" s="26">
        <f t="shared" si="24"/>
        <v>25.18</v>
      </c>
      <c r="F122" s="26">
        <f t="shared" si="24"/>
        <v>82.47</v>
      </c>
      <c r="G122" s="26">
        <f t="shared" si="24"/>
        <v>521.08000000000004</v>
      </c>
      <c r="H122" s="26">
        <f t="shared" si="24"/>
        <v>0</v>
      </c>
      <c r="I122" s="17">
        <f t="shared" si="24"/>
        <v>77.25</v>
      </c>
    </row>
    <row r="123" spans="1:9" s="4" customFormat="1" x14ac:dyDescent="0.2">
      <c r="A123" s="39" t="s">
        <v>110</v>
      </c>
      <c r="B123" s="23" t="s">
        <v>34</v>
      </c>
      <c r="C123" s="8">
        <v>50</v>
      </c>
      <c r="D123" s="7">
        <v>3.85</v>
      </c>
      <c r="E123" s="7">
        <v>4.55</v>
      </c>
      <c r="F123" s="7">
        <v>35.450000000000003</v>
      </c>
      <c r="G123" s="25">
        <v>198</v>
      </c>
      <c r="H123" s="25" t="s">
        <v>33</v>
      </c>
      <c r="I123" s="7">
        <v>15</v>
      </c>
    </row>
    <row r="124" spans="1:9" x14ac:dyDescent="0.2">
      <c r="A124" s="41"/>
      <c r="B124" s="23" t="s">
        <v>59</v>
      </c>
      <c r="C124" s="8">
        <v>200</v>
      </c>
      <c r="D124" s="7">
        <v>0.6</v>
      </c>
      <c r="E124" s="7">
        <v>0.2</v>
      </c>
      <c r="F124" s="7">
        <v>15.2</v>
      </c>
      <c r="G124" s="25">
        <v>65.3</v>
      </c>
      <c r="H124" s="25" t="s">
        <v>58</v>
      </c>
      <c r="I124" s="7">
        <v>10</v>
      </c>
    </row>
    <row r="125" spans="1:9" x14ac:dyDescent="0.2">
      <c r="A125" s="38" t="s">
        <v>116</v>
      </c>
      <c r="B125" s="38"/>
      <c r="C125" s="26">
        <f t="shared" ref="C125:I125" si="25">SUM(C123:C124)</f>
        <v>250</v>
      </c>
      <c r="D125" s="26">
        <f t="shared" si="25"/>
        <v>4.45</v>
      </c>
      <c r="E125" s="26">
        <f t="shared" si="25"/>
        <v>4.75</v>
      </c>
      <c r="F125" s="26">
        <f t="shared" si="25"/>
        <v>50.650000000000006</v>
      </c>
      <c r="G125" s="26">
        <f t="shared" si="25"/>
        <v>263.3</v>
      </c>
      <c r="H125" s="26">
        <f t="shared" si="25"/>
        <v>0</v>
      </c>
      <c r="I125" s="17">
        <f t="shared" si="25"/>
        <v>25</v>
      </c>
    </row>
    <row r="126" spans="1:9" x14ac:dyDescent="0.2">
      <c r="A126" s="37" t="s">
        <v>27</v>
      </c>
      <c r="B126" s="37"/>
      <c r="C126" s="25">
        <f t="shared" ref="C126:I126" si="26">C122+C125</f>
        <v>750</v>
      </c>
      <c r="D126" s="25">
        <f t="shared" si="26"/>
        <v>27.529999999999998</v>
      </c>
      <c r="E126" s="25">
        <f t="shared" si="26"/>
        <v>29.93</v>
      </c>
      <c r="F126" s="25">
        <f t="shared" si="26"/>
        <v>133.12</v>
      </c>
      <c r="G126" s="25">
        <f t="shared" si="26"/>
        <v>784.38000000000011</v>
      </c>
      <c r="H126" s="25">
        <f t="shared" si="26"/>
        <v>0</v>
      </c>
      <c r="I126" s="7">
        <f t="shared" si="26"/>
        <v>102.25</v>
      </c>
    </row>
    <row r="127" spans="1:9" s="4" customFormat="1" x14ac:dyDescent="0.2">
      <c r="A127" s="25" t="s">
        <v>79</v>
      </c>
      <c r="B127" s="25"/>
      <c r="C127" s="25"/>
      <c r="D127" s="25"/>
      <c r="E127" s="25"/>
      <c r="F127" s="25"/>
      <c r="G127" s="25"/>
      <c r="H127" s="25"/>
      <c r="I127" s="7"/>
    </row>
    <row r="128" spans="1:9" s="4" customFormat="1" x14ac:dyDescent="0.2">
      <c r="A128" s="45" t="s">
        <v>11</v>
      </c>
      <c r="B128" s="23" t="s">
        <v>57</v>
      </c>
      <c r="C128" s="8">
        <v>200</v>
      </c>
      <c r="D128" s="7">
        <v>13.12</v>
      </c>
      <c r="E128" s="7">
        <v>17.25</v>
      </c>
      <c r="F128" s="7">
        <v>23.89</v>
      </c>
      <c r="G128" s="25">
        <v>292.45</v>
      </c>
      <c r="H128" s="25" t="s">
        <v>56</v>
      </c>
      <c r="I128" s="7">
        <v>34.86</v>
      </c>
    </row>
    <row r="129" spans="1:9" s="4" customFormat="1" x14ac:dyDescent="0.2">
      <c r="A129" s="45"/>
      <c r="B129" s="19" t="s">
        <v>15</v>
      </c>
      <c r="C129" s="15">
        <v>40</v>
      </c>
      <c r="D129" s="14">
        <v>3.84</v>
      </c>
      <c r="E129" s="14">
        <v>0.48</v>
      </c>
      <c r="F129" s="14">
        <v>22.08</v>
      </c>
      <c r="G129" s="28">
        <v>120.8</v>
      </c>
      <c r="H129" s="28" t="s">
        <v>14</v>
      </c>
      <c r="I129" s="14">
        <v>4</v>
      </c>
    </row>
    <row r="130" spans="1:9" s="4" customFormat="1" x14ac:dyDescent="0.2">
      <c r="A130" s="45"/>
      <c r="B130" s="19" t="s">
        <v>32</v>
      </c>
      <c r="C130" s="15">
        <v>10</v>
      </c>
      <c r="D130" s="14">
        <v>2.82</v>
      </c>
      <c r="E130" s="14">
        <v>3.65</v>
      </c>
      <c r="F130" s="14">
        <v>0.23</v>
      </c>
      <c r="G130" s="28">
        <v>49.4</v>
      </c>
      <c r="H130" s="28" t="s">
        <v>31</v>
      </c>
      <c r="I130" s="14">
        <v>10</v>
      </c>
    </row>
    <row r="131" spans="1:9" x14ac:dyDescent="0.2">
      <c r="A131" s="45"/>
      <c r="B131" s="19" t="s">
        <v>34</v>
      </c>
      <c r="C131" s="15">
        <v>52.5</v>
      </c>
      <c r="D131" s="14">
        <v>3.85</v>
      </c>
      <c r="E131" s="14">
        <v>4.55</v>
      </c>
      <c r="F131" s="14">
        <v>35.450000000000003</v>
      </c>
      <c r="G131" s="28">
        <v>198</v>
      </c>
      <c r="H131" s="28" t="s">
        <v>33</v>
      </c>
      <c r="I131" s="14">
        <v>15.75</v>
      </c>
    </row>
    <row r="132" spans="1:9" x14ac:dyDescent="0.2">
      <c r="A132" s="45"/>
      <c r="B132" s="19" t="s">
        <v>59</v>
      </c>
      <c r="C132" s="15">
        <v>200</v>
      </c>
      <c r="D132" s="14">
        <v>0.6</v>
      </c>
      <c r="E132" s="14">
        <v>0.2</v>
      </c>
      <c r="F132" s="14">
        <v>15.2</v>
      </c>
      <c r="G132" s="28">
        <v>65.3</v>
      </c>
      <c r="H132" s="28" t="s">
        <v>58</v>
      </c>
      <c r="I132" s="14">
        <v>10</v>
      </c>
    </row>
    <row r="133" spans="1:9" x14ac:dyDescent="0.2">
      <c r="A133" s="44" t="s">
        <v>19</v>
      </c>
      <c r="B133" s="44"/>
      <c r="C133" s="27">
        <f>SUM(C128:C132)</f>
        <v>502.5</v>
      </c>
      <c r="D133" s="27">
        <f t="shared" ref="D133:I133" si="27">SUM(D128:D132)</f>
        <v>24.230000000000004</v>
      </c>
      <c r="E133" s="27">
        <f t="shared" si="27"/>
        <v>26.13</v>
      </c>
      <c r="F133" s="27">
        <f t="shared" si="27"/>
        <v>96.850000000000009</v>
      </c>
      <c r="G133" s="27">
        <f t="shared" si="27"/>
        <v>725.94999999999993</v>
      </c>
      <c r="H133" s="27">
        <f t="shared" si="27"/>
        <v>0</v>
      </c>
      <c r="I133" s="18">
        <f t="shared" si="27"/>
        <v>74.61</v>
      </c>
    </row>
    <row r="134" spans="1:9" x14ac:dyDescent="0.2">
      <c r="A134" s="39" t="s">
        <v>110</v>
      </c>
      <c r="B134" s="23" t="s">
        <v>18</v>
      </c>
      <c r="C134" s="8">
        <v>100</v>
      </c>
      <c r="D134" s="7">
        <v>0.38</v>
      </c>
      <c r="E134" s="7">
        <v>0.38</v>
      </c>
      <c r="F134" s="7">
        <v>21.77</v>
      </c>
      <c r="G134" s="25">
        <v>44.38</v>
      </c>
      <c r="H134" s="25" t="s">
        <v>14</v>
      </c>
      <c r="I134" s="7">
        <v>31.5</v>
      </c>
    </row>
    <row r="135" spans="1:9" x14ac:dyDescent="0.2">
      <c r="A135" s="40"/>
      <c r="B135" s="23" t="s">
        <v>34</v>
      </c>
      <c r="C135" s="15">
        <v>45</v>
      </c>
      <c r="D135" s="7">
        <v>3.85</v>
      </c>
      <c r="E135" s="7">
        <v>4.55</v>
      </c>
      <c r="F135" s="7">
        <v>35.450000000000003</v>
      </c>
      <c r="G135" s="25">
        <v>198</v>
      </c>
      <c r="H135" s="25" t="s">
        <v>33</v>
      </c>
      <c r="I135" s="7">
        <v>13.3</v>
      </c>
    </row>
    <row r="136" spans="1:9" x14ac:dyDescent="0.2">
      <c r="A136" s="41"/>
      <c r="B136" s="23" t="s">
        <v>54</v>
      </c>
      <c r="C136" s="8">
        <v>200</v>
      </c>
      <c r="D136" s="7">
        <v>0.5</v>
      </c>
      <c r="E136" s="7">
        <v>0</v>
      </c>
      <c r="F136" s="7">
        <v>19.8</v>
      </c>
      <c r="G136" s="25">
        <v>81</v>
      </c>
      <c r="H136" s="25" t="s">
        <v>53</v>
      </c>
      <c r="I136" s="7">
        <v>10</v>
      </c>
    </row>
    <row r="137" spans="1:9" s="4" customFormat="1" x14ac:dyDescent="0.2">
      <c r="A137" s="38" t="s">
        <v>116</v>
      </c>
      <c r="B137" s="38"/>
      <c r="C137" s="26">
        <f t="shared" ref="C137:I137" si="28">SUM(C134:C136)</f>
        <v>345</v>
      </c>
      <c r="D137" s="26">
        <f t="shared" si="28"/>
        <v>4.7300000000000004</v>
      </c>
      <c r="E137" s="26">
        <f t="shared" si="28"/>
        <v>4.93</v>
      </c>
      <c r="F137" s="26">
        <f t="shared" si="28"/>
        <v>77.02</v>
      </c>
      <c r="G137" s="26">
        <f t="shared" si="28"/>
        <v>323.38</v>
      </c>
      <c r="H137" s="26">
        <f t="shared" si="28"/>
        <v>0</v>
      </c>
      <c r="I137" s="17">
        <f t="shared" si="28"/>
        <v>54.8</v>
      </c>
    </row>
    <row r="138" spans="1:9" s="4" customFormat="1" x14ac:dyDescent="0.2">
      <c r="A138" s="37" t="s">
        <v>27</v>
      </c>
      <c r="B138" s="37"/>
      <c r="C138" s="25">
        <f t="shared" ref="C138:I138" si="29">C133+C137</f>
        <v>847.5</v>
      </c>
      <c r="D138" s="25">
        <f t="shared" si="29"/>
        <v>28.960000000000004</v>
      </c>
      <c r="E138" s="25">
        <f t="shared" si="29"/>
        <v>31.06</v>
      </c>
      <c r="F138" s="25">
        <f t="shared" si="29"/>
        <v>173.87</v>
      </c>
      <c r="G138" s="25">
        <f t="shared" si="29"/>
        <v>1049.33</v>
      </c>
      <c r="H138" s="25">
        <f t="shared" si="29"/>
        <v>0</v>
      </c>
      <c r="I138" s="7">
        <f t="shared" si="29"/>
        <v>129.41</v>
      </c>
    </row>
    <row r="139" spans="1:9" s="4" customFormat="1" x14ac:dyDescent="0.2">
      <c r="A139" s="37" t="s">
        <v>80</v>
      </c>
      <c r="B139" s="37"/>
      <c r="C139" s="25">
        <f t="shared" ref="C139:I139" si="30">C40+C52+C63+C74+C84+C96+C107+C116+C126+C138</f>
        <v>7837.5</v>
      </c>
      <c r="D139" s="25">
        <f t="shared" si="30"/>
        <v>314.55999999999995</v>
      </c>
      <c r="E139" s="25">
        <f t="shared" si="30"/>
        <v>305.18</v>
      </c>
      <c r="F139" s="25">
        <f t="shared" si="30"/>
        <v>1492.7199999999998</v>
      </c>
      <c r="G139" s="25">
        <f t="shared" si="30"/>
        <v>9032.43</v>
      </c>
      <c r="H139" s="25">
        <f t="shared" si="30"/>
        <v>337</v>
      </c>
      <c r="I139" s="7">
        <f t="shared" si="30"/>
        <v>1027.18</v>
      </c>
    </row>
    <row r="140" spans="1:9" s="4" customFormat="1" x14ac:dyDescent="0.2">
      <c r="A140" s="37" t="s">
        <v>81</v>
      </c>
      <c r="B140" s="37"/>
      <c r="C140" s="25">
        <f>C139/10</f>
        <v>783.75</v>
      </c>
      <c r="D140" s="25">
        <f t="shared" ref="D140:I140" si="31">D139/10</f>
        <v>31.455999999999996</v>
      </c>
      <c r="E140" s="25">
        <f t="shared" si="31"/>
        <v>30.518000000000001</v>
      </c>
      <c r="F140" s="25">
        <f t="shared" si="31"/>
        <v>149.27199999999999</v>
      </c>
      <c r="G140" s="25">
        <f t="shared" si="31"/>
        <v>903.24300000000005</v>
      </c>
      <c r="H140" s="25">
        <f t="shared" si="31"/>
        <v>33.700000000000003</v>
      </c>
      <c r="I140" s="7">
        <f t="shared" si="31"/>
        <v>102.718</v>
      </c>
    </row>
    <row r="141" spans="1:9" s="5" customFormat="1" ht="13.5" customHeight="1" x14ac:dyDescent="0.2">
      <c r="A141" s="37" t="s">
        <v>82</v>
      </c>
      <c r="B141" s="37"/>
      <c r="C141" s="23">
        <f t="shared" ref="C141:H141" si="32">C36+C47+C59+C70+C80+C91+C103+C112+C122+C133</f>
        <v>5042.5</v>
      </c>
      <c r="D141" s="23">
        <f t="shared" si="32"/>
        <v>270.82000000000005</v>
      </c>
      <c r="E141" s="23">
        <f t="shared" si="32"/>
        <v>258.14</v>
      </c>
      <c r="F141" s="23">
        <f t="shared" si="32"/>
        <v>925.11</v>
      </c>
      <c r="G141" s="23">
        <f t="shared" si="32"/>
        <v>6320.3899999999994</v>
      </c>
      <c r="H141" s="23">
        <f t="shared" si="32"/>
        <v>337</v>
      </c>
      <c r="I141" s="24">
        <f>(I36+I47+I59+I70+I80+I91+I103+I112+I122+I133)/10</f>
        <v>69.337999999999994</v>
      </c>
    </row>
    <row r="142" spans="1:9" x14ac:dyDescent="0.2">
      <c r="A142" s="37" t="s">
        <v>111</v>
      </c>
      <c r="B142" s="37"/>
      <c r="C142" s="25">
        <f>(C39+C51+C62+C73+C83+C95+C106+C115+C125+C137)/10</f>
        <v>279.5</v>
      </c>
      <c r="D142" s="25">
        <f>(D39+D51+D62+D73+D83+D95+D106+D115+D125+D137)/10</f>
        <v>4.3739999999999997</v>
      </c>
      <c r="E142" s="25">
        <f>(E39+E51+E62+E73+E83+E95+E106+E115+E125+E137)/10</f>
        <v>4.7039999999999997</v>
      </c>
      <c r="F142" s="25">
        <f>(F39+F51+F62+F73+F83+F95+F106+F115+F125+F137)/10</f>
        <v>56.761000000000003</v>
      </c>
      <c r="G142" s="25">
        <f>(G39+G51+G62+G73+G83+G95+G106+G115+G125+G137)/10</f>
        <v>271.20400000000006</v>
      </c>
      <c r="H142" s="25">
        <v>0</v>
      </c>
      <c r="I142" s="7">
        <f>(I39+I51+I62+I73+I83+I95+I106+I115+I125+I137)/10</f>
        <v>33.380000000000003</v>
      </c>
    </row>
  </sheetData>
  <mergeCells count="85">
    <mergeCell ref="B12:F12"/>
    <mergeCell ref="E6:I6"/>
    <mergeCell ref="B8:F8"/>
    <mergeCell ref="B9:F9"/>
    <mergeCell ref="B10:F10"/>
    <mergeCell ref="B11:F11"/>
    <mergeCell ref="E1:I1"/>
    <mergeCell ref="E2:I2"/>
    <mergeCell ref="E3:I3"/>
    <mergeCell ref="E4:I4"/>
    <mergeCell ref="E5:I5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C28:I28"/>
    <mergeCell ref="A29:A30"/>
    <mergeCell ref="B29:B30"/>
    <mergeCell ref="C29:C30"/>
    <mergeCell ref="D29:F29"/>
    <mergeCell ref="G29:G30"/>
    <mergeCell ref="H29:H30"/>
    <mergeCell ref="I29:I30"/>
    <mergeCell ref="A51:B51"/>
    <mergeCell ref="A42:A46"/>
    <mergeCell ref="A47:B47"/>
    <mergeCell ref="A52:B52"/>
    <mergeCell ref="A32:A35"/>
    <mergeCell ref="A36:B36"/>
    <mergeCell ref="A39:B39"/>
    <mergeCell ref="A40:B40"/>
    <mergeCell ref="A73:B73"/>
    <mergeCell ref="A74:B74"/>
    <mergeCell ref="A76:A79"/>
    <mergeCell ref="A80:B80"/>
    <mergeCell ref="A62:B62"/>
    <mergeCell ref="A106:B106"/>
    <mergeCell ref="A103:B103"/>
    <mergeCell ref="A107:B107"/>
    <mergeCell ref="A83:B83"/>
    <mergeCell ref="A95:B95"/>
    <mergeCell ref="A84:B84"/>
    <mergeCell ref="A86:A90"/>
    <mergeCell ref="A91:B91"/>
    <mergeCell ref="A96:B96"/>
    <mergeCell ref="A98:A102"/>
    <mergeCell ref="A125:B125"/>
    <mergeCell ref="A115:B115"/>
    <mergeCell ref="A109:A111"/>
    <mergeCell ref="A112:B112"/>
    <mergeCell ref="A116:B116"/>
    <mergeCell ref="A137:B137"/>
    <mergeCell ref="A138:B138"/>
    <mergeCell ref="A139:B139"/>
    <mergeCell ref="A140:B140"/>
    <mergeCell ref="A141:B141"/>
    <mergeCell ref="A55:A58"/>
    <mergeCell ref="A59:B59"/>
    <mergeCell ref="A63:B63"/>
    <mergeCell ref="A65:A69"/>
    <mergeCell ref="A70:B70"/>
    <mergeCell ref="A142:B142"/>
    <mergeCell ref="A134:A136"/>
    <mergeCell ref="A37:A38"/>
    <mergeCell ref="A48:A50"/>
    <mergeCell ref="A60:A61"/>
    <mergeCell ref="A71:A72"/>
    <mergeCell ref="A81:A82"/>
    <mergeCell ref="A92:A94"/>
    <mergeCell ref="A104:A105"/>
    <mergeCell ref="A113:A114"/>
    <mergeCell ref="A118:A121"/>
    <mergeCell ref="A122:B122"/>
    <mergeCell ref="A126:B126"/>
    <mergeCell ref="A128:A132"/>
    <mergeCell ref="A133:B133"/>
    <mergeCell ref="A123:A124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workbookViewId="0">
      <selection activeCell="L18" sqref="L18"/>
    </sheetView>
  </sheetViews>
  <sheetFormatPr defaultRowHeight="12.75" x14ac:dyDescent="0.2"/>
  <cols>
    <col min="1" max="1" width="10.5703125" style="10" customWidth="1"/>
    <col min="2" max="2" width="38.85546875" style="9" customWidth="1"/>
    <col min="3" max="3" width="6.85546875" style="10" customWidth="1"/>
    <col min="4" max="5" width="6" style="29" customWidth="1"/>
    <col min="6" max="6" width="7.28515625" style="29" customWidth="1"/>
    <col min="7" max="7" width="7.42578125" style="10" customWidth="1"/>
    <col min="8" max="8" width="7" style="10" customWidth="1"/>
    <col min="9" max="9" width="7.42578125" style="29" customWidth="1"/>
  </cols>
  <sheetData>
    <row r="1" spans="1:9" x14ac:dyDescent="0.2">
      <c r="B1" s="11" t="s">
        <v>87</v>
      </c>
      <c r="E1" s="47" t="s">
        <v>86</v>
      </c>
      <c r="F1" s="47"/>
      <c r="G1" s="47"/>
      <c r="H1" s="47"/>
      <c r="I1" s="47"/>
    </row>
    <row r="2" spans="1:9" x14ac:dyDescent="0.2">
      <c r="B2" s="9" t="s">
        <v>88</v>
      </c>
      <c r="E2" s="48" t="s">
        <v>117</v>
      </c>
      <c r="F2" s="48"/>
      <c r="G2" s="48"/>
      <c r="H2" s="48"/>
      <c r="I2" s="48"/>
    </row>
    <row r="3" spans="1:9" ht="12.75" customHeight="1" x14ac:dyDescent="0.2">
      <c r="B3" s="9" t="s">
        <v>89</v>
      </c>
      <c r="E3" s="49"/>
      <c r="F3" s="49"/>
      <c r="G3" s="49"/>
      <c r="H3" s="49"/>
      <c r="I3" s="49"/>
    </row>
    <row r="4" spans="1:9" ht="12.75" customHeight="1" x14ac:dyDescent="0.2">
      <c r="B4" s="12"/>
      <c r="E4" s="49" t="s">
        <v>118</v>
      </c>
      <c r="F4" s="49"/>
      <c r="G4" s="49"/>
      <c r="H4" s="49"/>
      <c r="I4" s="49"/>
    </row>
    <row r="5" spans="1:9" x14ac:dyDescent="0.2">
      <c r="B5" s="9" t="s">
        <v>90</v>
      </c>
      <c r="E5" s="50"/>
      <c r="F5" s="50"/>
      <c r="G5" s="50"/>
      <c r="H5" s="50"/>
      <c r="I5" s="50"/>
    </row>
    <row r="6" spans="1:9" x14ac:dyDescent="0.2">
      <c r="B6" s="9" t="s">
        <v>109</v>
      </c>
      <c r="E6" s="46"/>
      <c r="F6" s="46"/>
      <c r="G6" s="46"/>
      <c r="H6" s="46"/>
      <c r="I6" s="46"/>
    </row>
    <row r="8" spans="1:9" x14ac:dyDescent="0.2">
      <c r="B8" s="47" t="s">
        <v>86</v>
      </c>
      <c r="C8" s="47"/>
      <c r="D8" s="47"/>
      <c r="E8" s="47"/>
      <c r="F8" s="47"/>
    </row>
    <row r="9" spans="1:9" x14ac:dyDescent="0.2">
      <c r="B9" s="48" t="s">
        <v>100</v>
      </c>
      <c r="C9" s="48"/>
      <c r="D9" s="48"/>
      <c r="E9" s="48"/>
      <c r="F9" s="48"/>
    </row>
    <row r="10" spans="1:9" x14ac:dyDescent="0.2">
      <c r="B10" s="49"/>
      <c r="C10" s="49"/>
      <c r="D10" s="49"/>
      <c r="E10" s="49"/>
      <c r="F10" s="49"/>
    </row>
    <row r="11" spans="1:9" x14ac:dyDescent="0.2">
      <c r="B11" s="49"/>
      <c r="C11" s="49"/>
      <c r="D11" s="49"/>
      <c r="E11" s="49"/>
      <c r="F11" s="49"/>
    </row>
    <row r="12" spans="1:9" x14ac:dyDescent="0.2">
      <c r="B12" s="50"/>
      <c r="C12" s="50"/>
      <c r="D12" s="50"/>
      <c r="E12" s="50"/>
      <c r="F12" s="50"/>
    </row>
    <row r="16" spans="1:9" x14ac:dyDescent="0.2">
      <c r="A16" s="51" t="s">
        <v>107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52" t="s">
        <v>91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53" t="s">
        <v>102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1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52" t="s">
        <v>92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 t="s">
        <v>93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94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2" t="s">
        <v>95</v>
      </c>
      <c r="B23" s="52"/>
      <c r="C23" s="52"/>
      <c r="D23" s="52"/>
      <c r="E23" s="52"/>
      <c r="F23" s="52"/>
      <c r="G23" s="52"/>
      <c r="H23" s="52"/>
      <c r="I23" s="52"/>
    </row>
    <row r="24" spans="1:9" x14ac:dyDescent="0.2">
      <c r="A24" s="54" t="s">
        <v>96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2" t="s">
        <v>97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 t="s">
        <v>99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 t="s">
        <v>98</v>
      </c>
      <c r="B27" s="52"/>
      <c r="C27" s="52"/>
      <c r="D27" s="52"/>
      <c r="E27" s="52"/>
      <c r="F27" s="52"/>
      <c r="G27" s="52"/>
      <c r="H27" s="52"/>
      <c r="I27" s="52"/>
    </row>
    <row r="28" spans="1:9" x14ac:dyDescent="0.2">
      <c r="A28" s="13"/>
      <c r="B28" s="13" t="s">
        <v>7</v>
      </c>
      <c r="C28" s="30" t="s">
        <v>112</v>
      </c>
      <c r="D28" s="30"/>
      <c r="E28" s="30"/>
      <c r="F28" s="30"/>
      <c r="G28" s="30"/>
      <c r="H28" s="30"/>
      <c r="I28" s="30"/>
    </row>
    <row r="29" spans="1:9" ht="12.75" customHeight="1" x14ac:dyDescent="0.2">
      <c r="A29" s="31" t="s">
        <v>0</v>
      </c>
      <c r="B29" s="32" t="s">
        <v>1</v>
      </c>
      <c r="C29" s="31" t="s">
        <v>6</v>
      </c>
      <c r="D29" s="33" t="s">
        <v>8</v>
      </c>
      <c r="E29" s="33"/>
      <c r="F29" s="33"/>
      <c r="G29" s="34" t="s">
        <v>84</v>
      </c>
      <c r="H29" s="34" t="s">
        <v>5</v>
      </c>
      <c r="I29" s="35" t="s">
        <v>85</v>
      </c>
    </row>
    <row r="30" spans="1:9" x14ac:dyDescent="0.2">
      <c r="A30" s="31"/>
      <c r="B30" s="32"/>
      <c r="C30" s="31"/>
      <c r="D30" s="24" t="s">
        <v>2</v>
      </c>
      <c r="E30" s="24" t="s">
        <v>3</v>
      </c>
      <c r="F30" s="24" t="s">
        <v>4</v>
      </c>
      <c r="G30" s="34"/>
      <c r="H30" s="34"/>
      <c r="I30" s="36"/>
    </row>
    <row r="31" spans="1:9" x14ac:dyDescent="0.2">
      <c r="A31" s="25" t="s">
        <v>10</v>
      </c>
      <c r="B31" s="25"/>
      <c r="C31" s="25"/>
      <c r="D31" s="25"/>
      <c r="E31" s="25"/>
      <c r="F31" s="25"/>
      <c r="G31" s="25"/>
      <c r="H31" s="25"/>
      <c r="I31" s="7"/>
    </row>
    <row r="32" spans="1:9" x14ac:dyDescent="0.2">
      <c r="A32" s="37" t="s">
        <v>11</v>
      </c>
      <c r="B32" s="23" t="s">
        <v>13</v>
      </c>
      <c r="C32" s="8">
        <v>210</v>
      </c>
      <c r="D32" s="7">
        <v>18.559999999999999</v>
      </c>
      <c r="E32" s="7">
        <v>24.32</v>
      </c>
      <c r="F32" s="7">
        <v>31.92</v>
      </c>
      <c r="G32" s="25">
        <v>328</v>
      </c>
      <c r="H32" s="25" t="s">
        <v>12</v>
      </c>
      <c r="I32" s="7">
        <v>41.67</v>
      </c>
    </row>
    <row r="33" spans="1:9" x14ac:dyDescent="0.2">
      <c r="A33" s="37"/>
      <c r="B33" s="23" t="s">
        <v>15</v>
      </c>
      <c r="C33" s="8">
        <v>40</v>
      </c>
      <c r="D33" s="7">
        <v>3.84</v>
      </c>
      <c r="E33" s="7">
        <v>0.48</v>
      </c>
      <c r="F33" s="7">
        <v>22.08</v>
      </c>
      <c r="G33" s="25">
        <v>120.8</v>
      </c>
      <c r="H33" s="25" t="s">
        <v>14</v>
      </c>
      <c r="I33" s="7">
        <v>4</v>
      </c>
    </row>
    <row r="34" spans="1:9" x14ac:dyDescent="0.2">
      <c r="A34" s="37"/>
      <c r="B34" s="23" t="s">
        <v>17</v>
      </c>
      <c r="C34" s="8">
        <v>200</v>
      </c>
      <c r="D34" s="7">
        <v>0.2</v>
      </c>
      <c r="E34" s="7">
        <v>0</v>
      </c>
      <c r="F34" s="7">
        <v>10.5</v>
      </c>
      <c r="G34" s="25">
        <v>38.799999999999997</v>
      </c>
      <c r="H34" s="25" t="s">
        <v>16</v>
      </c>
      <c r="I34" s="7">
        <v>7</v>
      </c>
    </row>
    <row r="35" spans="1:9" x14ac:dyDescent="0.2">
      <c r="A35" s="37"/>
      <c r="B35" s="23" t="s">
        <v>18</v>
      </c>
      <c r="C35" s="8">
        <v>100</v>
      </c>
      <c r="D35" s="7">
        <v>0.38</v>
      </c>
      <c r="E35" s="7">
        <v>0.38</v>
      </c>
      <c r="F35" s="7">
        <v>21.77</v>
      </c>
      <c r="G35" s="25">
        <v>44.38</v>
      </c>
      <c r="H35" s="25" t="s">
        <v>14</v>
      </c>
      <c r="I35" s="7">
        <v>31.5</v>
      </c>
    </row>
    <row r="36" spans="1:9" x14ac:dyDescent="0.2">
      <c r="A36" s="38" t="s">
        <v>19</v>
      </c>
      <c r="B36" s="38"/>
      <c r="C36" s="26">
        <f>SUM(C32:C35)</f>
        <v>550</v>
      </c>
      <c r="D36" s="26">
        <f t="shared" ref="D36:I36" si="0">SUM(D32:D35)</f>
        <v>22.979999999999997</v>
      </c>
      <c r="E36" s="26">
        <f t="shared" si="0"/>
        <v>25.18</v>
      </c>
      <c r="F36" s="26">
        <f t="shared" si="0"/>
        <v>86.27</v>
      </c>
      <c r="G36" s="26">
        <f t="shared" si="0"/>
        <v>531.98</v>
      </c>
      <c r="H36" s="26">
        <f t="shared" si="0"/>
        <v>0</v>
      </c>
      <c r="I36" s="17">
        <f t="shared" si="0"/>
        <v>84.17</v>
      </c>
    </row>
    <row r="37" spans="1:9" ht="12.75" customHeight="1" x14ac:dyDescent="0.2">
      <c r="A37" s="39" t="s">
        <v>110</v>
      </c>
      <c r="B37" s="23" t="s">
        <v>34</v>
      </c>
      <c r="C37" s="15">
        <v>55</v>
      </c>
      <c r="D37" s="7">
        <v>3.85</v>
      </c>
      <c r="E37" s="7">
        <v>4.55</v>
      </c>
      <c r="F37" s="7">
        <v>35.450000000000003</v>
      </c>
      <c r="G37" s="25">
        <v>198</v>
      </c>
      <c r="H37" s="25" t="s">
        <v>33</v>
      </c>
      <c r="I37" s="7">
        <v>16.55</v>
      </c>
    </row>
    <row r="38" spans="1:9" x14ac:dyDescent="0.2">
      <c r="A38" s="41"/>
      <c r="B38" s="23" t="s">
        <v>54</v>
      </c>
      <c r="C38" s="8">
        <v>200</v>
      </c>
      <c r="D38" s="7">
        <v>0.5</v>
      </c>
      <c r="E38" s="7">
        <v>0</v>
      </c>
      <c r="F38" s="7">
        <v>19.8</v>
      </c>
      <c r="G38" s="25">
        <v>81</v>
      </c>
      <c r="H38" s="25" t="s">
        <v>53</v>
      </c>
      <c r="I38" s="7">
        <v>10</v>
      </c>
    </row>
    <row r="39" spans="1:9" x14ac:dyDescent="0.2">
      <c r="A39" s="38" t="s">
        <v>116</v>
      </c>
      <c r="B39" s="38"/>
      <c r="C39" s="26">
        <f t="shared" ref="C39:I39" si="1">SUM(C37:C38)</f>
        <v>255</v>
      </c>
      <c r="D39" s="26">
        <f t="shared" si="1"/>
        <v>4.3499999999999996</v>
      </c>
      <c r="E39" s="26">
        <f t="shared" si="1"/>
        <v>4.55</v>
      </c>
      <c r="F39" s="26">
        <f t="shared" si="1"/>
        <v>55.25</v>
      </c>
      <c r="G39" s="26">
        <f t="shared" si="1"/>
        <v>279</v>
      </c>
      <c r="H39" s="26">
        <f t="shared" si="1"/>
        <v>0</v>
      </c>
      <c r="I39" s="17">
        <f t="shared" si="1"/>
        <v>26.55</v>
      </c>
    </row>
    <row r="40" spans="1:9" x14ac:dyDescent="0.2">
      <c r="A40" s="37" t="s">
        <v>27</v>
      </c>
      <c r="B40" s="37"/>
      <c r="C40" s="25">
        <f t="shared" ref="C40:I40" si="2">C36+C39</f>
        <v>805</v>
      </c>
      <c r="D40" s="25">
        <f t="shared" si="2"/>
        <v>27.33</v>
      </c>
      <c r="E40" s="25">
        <f t="shared" si="2"/>
        <v>29.73</v>
      </c>
      <c r="F40" s="25">
        <f t="shared" si="2"/>
        <v>141.51999999999998</v>
      </c>
      <c r="G40" s="25">
        <f t="shared" si="2"/>
        <v>810.98</v>
      </c>
      <c r="H40" s="25">
        <f t="shared" si="2"/>
        <v>0</v>
      </c>
      <c r="I40" s="7">
        <f t="shared" si="2"/>
        <v>110.72</v>
      </c>
    </row>
    <row r="41" spans="1:9" x14ac:dyDescent="0.2">
      <c r="A41" s="25" t="s">
        <v>28</v>
      </c>
      <c r="B41" s="25"/>
      <c r="C41" s="25"/>
      <c r="D41" s="25"/>
      <c r="E41" s="25"/>
      <c r="F41" s="25"/>
      <c r="G41" s="25"/>
      <c r="H41" s="25"/>
      <c r="I41" s="7"/>
    </row>
    <row r="42" spans="1:9" s="1" customFormat="1" ht="12.75" customHeight="1" x14ac:dyDescent="0.2">
      <c r="A42" s="37" t="s">
        <v>11</v>
      </c>
      <c r="B42" s="23" t="s">
        <v>30</v>
      </c>
      <c r="C42" s="8">
        <v>250</v>
      </c>
      <c r="D42" s="7">
        <v>14.06</v>
      </c>
      <c r="E42" s="7">
        <v>11.78</v>
      </c>
      <c r="F42" s="7">
        <v>30.96</v>
      </c>
      <c r="G42" s="25">
        <v>207.16</v>
      </c>
      <c r="H42" s="25" t="s">
        <v>29</v>
      </c>
      <c r="I42" s="7">
        <v>38.75</v>
      </c>
    </row>
    <row r="43" spans="1:9" s="1" customFormat="1" x14ac:dyDescent="0.2">
      <c r="A43" s="37"/>
      <c r="B43" s="23" t="s">
        <v>15</v>
      </c>
      <c r="C43" s="8">
        <v>40</v>
      </c>
      <c r="D43" s="7">
        <v>3.84</v>
      </c>
      <c r="E43" s="7">
        <v>0.48</v>
      </c>
      <c r="F43" s="7">
        <v>22.08</v>
      </c>
      <c r="G43" s="25">
        <v>120.8</v>
      </c>
      <c r="H43" s="25" t="s">
        <v>14</v>
      </c>
      <c r="I43" s="7">
        <v>4</v>
      </c>
    </row>
    <row r="44" spans="1:9" s="1" customFormat="1" ht="12.75" customHeight="1" x14ac:dyDescent="0.2">
      <c r="A44" s="37"/>
      <c r="B44" s="23" t="s">
        <v>63</v>
      </c>
      <c r="C44" s="8">
        <v>10</v>
      </c>
      <c r="D44" s="7">
        <v>0.1</v>
      </c>
      <c r="E44" s="7">
        <v>8.1999999999999993</v>
      </c>
      <c r="F44" s="7">
        <v>0.1</v>
      </c>
      <c r="G44" s="25">
        <v>74.8</v>
      </c>
      <c r="H44" s="25" t="s">
        <v>62</v>
      </c>
      <c r="I44" s="7">
        <v>10</v>
      </c>
    </row>
    <row r="45" spans="1:9" s="1" customFormat="1" x14ac:dyDescent="0.2">
      <c r="A45" s="37"/>
      <c r="B45" s="23" t="s">
        <v>34</v>
      </c>
      <c r="C45" s="8">
        <v>50</v>
      </c>
      <c r="D45" s="7">
        <v>3.85</v>
      </c>
      <c r="E45" s="7">
        <v>4.55</v>
      </c>
      <c r="F45" s="7">
        <v>35.450000000000003</v>
      </c>
      <c r="G45" s="25">
        <v>198</v>
      </c>
      <c r="H45" s="25" t="s">
        <v>33</v>
      </c>
      <c r="I45" s="7">
        <v>15</v>
      </c>
    </row>
    <row r="46" spans="1:9" s="2" customFormat="1" ht="33" customHeight="1" x14ac:dyDescent="0.2">
      <c r="A46" s="37"/>
      <c r="B46" s="23" t="s">
        <v>59</v>
      </c>
      <c r="C46" s="8">
        <v>200</v>
      </c>
      <c r="D46" s="7">
        <v>0.6</v>
      </c>
      <c r="E46" s="7">
        <v>0.2</v>
      </c>
      <c r="F46" s="7">
        <v>15.2</v>
      </c>
      <c r="G46" s="25">
        <v>65.3</v>
      </c>
      <c r="H46" s="25" t="s">
        <v>58</v>
      </c>
      <c r="I46" s="7">
        <v>10</v>
      </c>
    </row>
    <row r="47" spans="1:9" s="3" customFormat="1" ht="12.75" customHeight="1" x14ac:dyDescent="0.2">
      <c r="A47" s="42" t="s">
        <v>19</v>
      </c>
      <c r="B47" s="43"/>
      <c r="C47" s="26">
        <f>SUM(C42:C46)</f>
        <v>550</v>
      </c>
      <c r="D47" s="26">
        <f t="shared" ref="D47:I47" si="3">SUM(D42:D46)</f>
        <v>22.450000000000003</v>
      </c>
      <c r="E47" s="26">
        <f t="shared" si="3"/>
        <v>25.21</v>
      </c>
      <c r="F47" s="26">
        <f t="shared" si="3"/>
        <v>103.79</v>
      </c>
      <c r="G47" s="26">
        <f t="shared" si="3"/>
        <v>666.06</v>
      </c>
      <c r="H47" s="26">
        <f t="shared" si="3"/>
        <v>0</v>
      </c>
      <c r="I47" s="17">
        <f t="shared" si="3"/>
        <v>77.75</v>
      </c>
    </row>
    <row r="48" spans="1:9" s="4" customFormat="1" ht="12.75" customHeight="1" x14ac:dyDescent="0.2">
      <c r="A48" s="39" t="s">
        <v>110</v>
      </c>
      <c r="B48" s="23" t="s">
        <v>18</v>
      </c>
      <c r="C48" s="8">
        <v>100</v>
      </c>
      <c r="D48" s="7">
        <v>0.38</v>
      </c>
      <c r="E48" s="7">
        <v>0.38</v>
      </c>
      <c r="F48" s="7">
        <v>21.77</v>
      </c>
      <c r="G48" s="25">
        <v>44.38</v>
      </c>
      <c r="H48" s="25" t="s">
        <v>14</v>
      </c>
      <c r="I48" s="7"/>
    </row>
    <row r="49" spans="1:9" x14ac:dyDescent="0.2">
      <c r="A49" s="40"/>
      <c r="B49" s="23" t="s">
        <v>34</v>
      </c>
      <c r="C49" s="15">
        <v>55</v>
      </c>
      <c r="D49" s="7">
        <v>3.85</v>
      </c>
      <c r="E49" s="7">
        <v>4.55</v>
      </c>
      <c r="F49" s="7">
        <v>35.450000000000003</v>
      </c>
      <c r="G49" s="25">
        <v>198</v>
      </c>
      <c r="H49" s="25" t="s">
        <v>33</v>
      </c>
      <c r="I49" s="7">
        <v>16.55</v>
      </c>
    </row>
    <row r="50" spans="1:9" x14ac:dyDescent="0.2">
      <c r="A50" s="41"/>
      <c r="B50" s="23" t="s">
        <v>17</v>
      </c>
      <c r="C50" s="8">
        <v>200</v>
      </c>
      <c r="D50" s="7">
        <v>0.2</v>
      </c>
      <c r="E50" s="7">
        <v>0</v>
      </c>
      <c r="F50" s="7">
        <v>10.5</v>
      </c>
      <c r="G50" s="25">
        <v>38.799999999999997</v>
      </c>
      <c r="H50" s="25" t="s">
        <v>16</v>
      </c>
      <c r="I50" s="7">
        <v>7</v>
      </c>
    </row>
    <row r="51" spans="1:9" x14ac:dyDescent="0.2">
      <c r="A51" s="38" t="s">
        <v>116</v>
      </c>
      <c r="B51" s="38"/>
      <c r="C51" s="27">
        <f t="shared" ref="C51:I51" si="4">SUM(C48:C50)</f>
        <v>355</v>
      </c>
      <c r="D51" s="26">
        <f t="shared" si="4"/>
        <v>4.4300000000000006</v>
      </c>
      <c r="E51" s="26">
        <f t="shared" si="4"/>
        <v>4.93</v>
      </c>
      <c r="F51" s="26">
        <f t="shared" si="4"/>
        <v>67.72</v>
      </c>
      <c r="G51" s="26">
        <f t="shared" si="4"/>
        <v>281.18</v>
      </c>
      <c r="H51" s="26">
        <f t="shared" si="4"/>
        <v>0</v>
      </c>
      <c r="I51" s="17">
        <f t="shared" si="4"/>
        <v>23.55</v>
      </c>
    </row>
    <row r="52" spans="1:9" x14ac:dyDescent="0.2">
      <c r="A52" s="37" t="s">
        <v>27</v>
      </c>
      <c r="B52" s="37"/>
      <c r="C52" s="25">
        <f t="shared" ref="C52:I52" si="5">C47+C51</f>
        <v>905</v>
      </c>
      <c r="D52" s="25">
        <f t="shared" si="5"/>
        <v>26.880000000000003</v>
      </c>
      <c r="E52" s="25">
        <f t="shared" si="5"/>
        <v>30.14</v>
      </c>
      <c r="F52" s="25">
        <f t="shared" si="5"/>
        <v>171.51</v>
      </c>
      <c r="G52" s="25">
        <f t="shared" si="5"/>
        <v>947.24</v>
      </c>
      <c r="H52" s="25">
        <f t="shared" si="5"/>
        <v>0</v>
      </c>
      <c r="I52" s="7">
        <f t="shared" si="5"/>
        <v>101.3</v>
      </c>
    </row>
    <row r="53" spans="1:9" s="4" customFormat="1" ht="12.75" customHeight="1" x14ac:dyDescent="0.2">
      <c r="A53" s="25" t="s">
        <v>41</v>
      </c>
      <c r="B53" s="25"/>
      <c r="C53" s="25"/>
      <c r="D53" s="25"/>
      <c r="E53" s="25"/>
      <c r="F53" s="25"/>
      <c r="G53" s="25"/>
      <c r="H53" s="25"/>
      <c r="I53" s="7"/>
    </row>
    <row r="54" spans="1:9" s="4" customFormat="1" ht="12.75" customHeight="1" x14ac:dyDescent="0.2">
      <c r="A54" s="25"/>
      <c r="B54" s="25" t="s">
        <v>104</v>
      </c>
      <c r="C54" s="25">
        <v>70</v>
      </c>
      <c r="D54" s="25">
        <v>0.97</v>
      </c>
      <c r="E54" s="25">
        <v>6.07</v>
      </c>
      <c r="F54" s="25">
        <v>5.85</v>
      </c>
      <c r="G54" s="25">
        <v>81.53</v>
      </c>
      <c r="H54" s="25">
        <v>9</v>
      </c>
      <c r="I54" s="7">
        <v>8.17</v>
      </c>
    </row>
    <row r="55" spans="1:9" x14ac:dyDescent="0.2">
      <c r="A55" s="37" t="s">
        <v>11</v>
      </c>
      <c r="B55" s="23" t="s">
        <v>43</v>
      </c>
      <c r="C55" s="8">
        <v>90</v>
      </c>
      <c r="D55" s="7">
        <v>17.28</v>
      </c>
      <c r="E55" s="7">
        <v>20.16</v>
      </c>
      <c r="F55" s="7">
        <v>15.72</v>
      </c>
      <c r="G55" s="25">
        <v>188.52</v>
      </c>
      <c r="H55" s="25" t="s">
        <v>42</v>
      </c>
      <c r="I55" s="7">
        <v>30</v>
      </c>
    </row>
    <row r="56" spans="1:9" x14ac:dyDescent="0.2">
      <c r="A56" s="37"/>
      <c r="B56" s="23" t="s">
        <v>44</v>
      </c>
      <c r="C56" s="8">
        <v>150</v>
      </c>
      <c r="D56" s="7">
        <v>6</v>
      </c>
      <c r="E56" s="7">
        <v>11.34</v>
      </c>
      <c r="F56" s="7">
        <v>54.06</v>
      </c>
      <c r="G56" s="25">
        <v>313.94</v>
      </c>
      <c r="H56" s="25" t="s">
        <v>39</v>
      </c>
      <c r="I56" s="7">
        <v>5.03</v>
      </c>
    </row>
    <row r="57" spans="1:9" x14ac:dyDescent="0.2">
      <c r="A57" s="37"/>
      <c r="B57" s="23" t="s">
        <v>15</v>
      </c>
      <c r="C57" s="8">
        <v>40</v>
      </c>
      <c r="D57" s="7">
        <v>3.84</v>
      </c>
      <c r="E57" s="7">
        <v>0.48</v>
      </c>
      <c r="F57" s="7">
        <v>22.08</v>
      </c>
      <c r="G57" s="25">
        <v>120.8</v>
      </c>
      <c r="H57" s="25" t="s">
        <v>14</v>
      </c>
      <c r="I57" s="7">
        <v>4</v>
      </c>
    </row>
    <row r="58" spans="1:9" s="4" customFormat="1" x14ac:dyDescent="0.2">
      <c r="A58" s="37"/>
      <c r="B58" s="23" t="s">
        <v>46</v>
      </c>
      <c r="C58" s="8">
        <v>200</v>
      </c>
      <c r="D58" s="7">
        <v>0.3</v>
      </c>
      <c r="E58" s="7">
        <v>0</v>
      </c>
      <c r="F58" s="7">
        <v>6.7</v>
      </c>
      <c r="G58" s="25">
        <v>27.9</v>
      </c>
      <c r="H58" s="25" t="s">
        <v>45</v>
      </c>
      <c r="I58" s="7">
        <v>10</v>
      </c>
    </row>
    <row r="59" spans="1:9" s="4" customFormat="1" x14ac:dyDescent="0.2">
      <c r="A59" s="38" t="s">
        <v>19</v>
      </c>
      <c r="B59" s="38"/>
      <c r="C59" s="27">
        <f>SUM(C54:C58)</f>
        <v>550</v>
      </c>
      <c r="D59" s="26">
        <f t="shared" ref="D59:I59" si="6">SUM(D54:D58)</f>
        <v>28.39</v>
      </c>
      <c r="E59" s="26">
        <f t="shared" si="6"/>
        <v>38.049999999999997</v>
      </c>
      <c r="F59" s="26">
        <f t="shared" si="6"/>
        <v>104.41</v>
      </c>
      <c r="G59" s="26">
        <f t="shared" si="6"/>
        <v>732.68999999999994</v>
      </c>
      <c r="H59" s="26">
        <f t="shared" si="6"/>
        <v>9</v>
      </c>
      <c r="I59" s="26">
        <f t="shared" si="6"/>
        <v>57.2</v>
      </c>
    </row>
    <row r="60" spans="1:9" s="4" customFormat="1" x14ac:dyDescent="0.2">
      <c r="A60" s="39" t="s">
        <v>110</v>
      </c>
      <c r="B60" s="23" t="s">
        <v>34</v>
      </c>
      <c r="C60" s="15">
        <v>55</v>
      </c>
      <c r="D60" s="7">
        <v>3.85</v>
      </c>
      <c r="E60" s="7">
        <v>4.55</v>
      </c>
      <c r="F60" s="7">
        <v>35.450000000000003</v>
      </c>
      <c r="G60" s="25">
        <v>198</v>
      </c>
      <c r="H60" s="25" t="s">
        <v>33</v>
      </c>
      <c r="I60" s="7">
        <v>16.55</v>
      </c>
    </row>
    <row r="61" spans="1:9" x14ac:dyDescent="0.2">
      <c r="A61" s="41"/>
      <c r="B61" s="23" t="s">
        <v>54</v>
      </c>
      <c r="C61" s="8">
        <v>200</v>
      </c>
      <c r="D61" s="7">
        <v>0.5</v>
      </c>
      <c r="E61" s="7">
        <v>0</v>
      </c>
      <c r="F61" s="7">
        <v>19.8</v>
      </c>
      <c r="G61" s="25">
        <v>81</v>
      </c>
      <c r="H61" s="25" t="s">
        <v>53</v>
      </c>
      <c r="I61" s="7">
        <v>10</v>
      </c>
    </row>
    <row r="62" spans="1:9" x14ac:dyDescent="0.2">
      <c r="A62" s="38" t="s">
        <v>116</v>
      </c>
      <c r="B62" s="38"/>
      <c r="C62" s="27">
        <f t="shared" ref="C62:I62" si="7">SUM(C60:C61)</f>
        <v>255</v>
      </c>
      <c r="D62" s="26">
        <f t="shared" si="7"/>
        <v>4.3499999999999996</v>
      </c>
      <c r="E62" s="26">
        <f t="shared" si="7"/>
        <v>4.55</v>
      </c>
      <c r="F62" s="26">
        <f t="shared" si="7"/>
        <v>55.25</v>
      </c>
      <c r="G62" s="26">
        <f t="shared" si="7"/>
        <v>279</v>
      </c>
      <c r="H62" s="26">
        <f t="shared" si="7"/>
        <v>0</v>
      </c>
      <c r="I62" s="17">
        <f t="shared" si="7"/>
        <v>26.55</v>
      </c>
    </row>
    <row r="63" spans="1:9" x14ac:dyDescent="0.2">
      <c r="A63" s="37" t="s">
        <v>27</v>
      </c>
      <c r="B63" s="37"/>
      <c r="C63" s="25">
        <f t="shared" ref="C63:I63" si="8">C59+C62</f>
        <v>805</v>
      </c>
      <c r="D63" s="25">
        <f t="shared" si="8"/>
        <v>32.74</v>
      </c>
      <c r="E63" s="25">
        <f t="shared" si="8"/>
        <v>42.599999999999994</v>
      </c>
      <c r="F63" s="25">
        <f t="shared" si="8"/>
        <v>159.66</v>
      </c>
      <c r="G63" s="25">
        <f t="shared" si="8"/>
        <v>1011.6899999999999</v>
      </c>
      <c r="H63" s="25">
        <f t="shared" si="8"/>
        <v>9</v>
      </c>
      <c r="I63" s="7">
        <f t="shared" si="8"/>
        <v>83.75</v>
      </c>
    </row>
    <row r="64" spans="1:9" x14ac:dyDescent="0.2">
      <c r="A64" s="25" t="s">
        <v>55</v>
      </c>
      <c r="B64" s="25"/>
      <c r="C64" s="25"/>
      <c r="D64" s="25"/>
      <c r="E64" s="25"/>
      <c r="F64" s="25"/>
      <c r="G64" s="25"/>
      <c r="H64" s="25"/>
      <c r="I64" s="7"/>
    </row>
    <row r="65" spans="1:9" x14ac:dyDescent="0.2">
      <c r="A65" s="37" t="s">
        <v>11</v>
      </c>
      <c r="B65" s="23" t="s">
        <v>57</v>
      </c>
      <c r="C65" s="8">
        <v>200</v>
      </c>
      <c r="D65" s="7">
        <v>13.12</v>
      </c>
      <c r="E65" s="7">
        <v>17.25</v>
      </c>
      <c r="F65" s="7">
        <v>23.89</v>
      </c>
      <c r="G65" s="25">
        <v>292.45</v>
      </c>
      <c r="H65" s="25" t="s">
        <v>56</v>
      </c>
      <c r="I65" s="7">
        <v>34.86</v>
      </c>
    </row>
    <row r="66" spans="1:9" s="4" customFormat="1" x14ac:dyDescent="0.2">
      <c r="A66" s="37"/>
      <c r="B66" s="23" t="s">
        <v>15</v>
      </c>
      <c r="C66" s="8">
        <v>40</v>
      </c>
      <c r="D66" s="7">
        <v>3.84</v>
      </c>
      <c r="E66" s="7">
        <v>0.48</v>
      </c>
      <c r="F66" s="7">
        <v>22.08</v>
      </c>
      <c r="G66" s="25">
        <v>120.8</v>
      </c>
      <c r="H66" s="25" t="s">
        <v>14</v>
      </c>
      <c r="I66" s="7">
        <v>4</v>
      </c>
    </row>
    <row r="67" spans="1:9" s="4" customFormat="1" ht="25.5" customHeight="1" x14ac:dyDescent="0.2">
      <c r="A67" s="37"/>
      <c r="B67" s="23" t="s">
        <v>32</v>
      </c>
      <c r="C67" s="8">
        <v>10</v>
      </c>
      <c r="D67" s="7">
        <v>2.82</v>
      </c>
      <c r="E67" s="7">
        <v>3.65</v>
      </c>
      <c r="F67" s="7">
        <v>0.23</v>
      </c>
      <c r="G67" s="25">
        <v>49.4</v>
      </c>
      <c r="H67" s="25" t="s">
        <v>31</v>
      </c>
      <c r="I67" s="7">
        <v>10</v>
      </c>
    </row>
    <row r="68" spans="1:9" x14ac:dyDescent="0.2">
      <c r="A68" s="37"/>
      <c r="B68" s="23" t="s">
        <v>59</v>
      </c>
      <c r="C68" s="8">
        <v>200</v>
      </c>
      <c r="D68" s="7">
        <v>0.6</v>
      </c>
      <c r="E68" s="7">
        <v>0.2</v>
      </c>
      <c r="F68" s="7">
        <v>15.2</v>
      </c>
      <c r="G68" s="25">
        <v>65.3</v>
      </c>
      <c r="H68" s="25" t="s">
        <v>58</v>
      </c>
      <c r="I68" s="7">
        <v>10</v>
      </c>
    </row>
    <row r="69" spans="1:9" x14ac:dyDescent="0.2">
      <c r="A69" s="37"/>
      <c r="B69" s="23" t="s">
        <v>18</v>
      </c>
      <c r="C69" s="8">
        <v>100</v>
      </c>
      <c r="D69" s="7">
        <v>0.38</v>
      </c>
      <c r="E69" s="7">
        <v>0.38</v>
      </c>
      <c r="F69" s="7">
        <v>21.77</v>
      </c>
      <c r="G69" s="25">
        <v>44.38</v>
      </c>
      <c r="H69" s="25" t="s">
        <v>14</v>
      </c>
      <c r="I69" s="7">
        <v>31.5</v>
      </c>
    </row>
    <row r="70" spans="1:9" x14ac:dyDescent="0.2">
      <c r="A70" s="38" t="s">
        <v>19</v>
      </c>
      <c r="B70" s="38"/>
      <c r="C70" s="26">
        <f>SUM(C65:C69)</f>
        <v>550</v>
      </c>
      <c r="D70" s="26">
        <f t="shared" ref="D70:I70" si="9">SUM(D65:D69)</f>
        <v>20.76</v>
      </c>
      <c r="E70" s="26">
        <f t="shared" si="9"/>
        <v>21.959999999999997</v>
      </c>
      <c r="F70" s="26">
        <f t="shared" si="9"/>
        <v>83.169999999999987</v>
      </c>
      <c r="G70" s="26">
        <f t="shared" si="9"/>
        <v>572.32999999999993</v>
      </c>
      <c r="H70" s="26">
        <f t="shared" si="9"/>
        <v>0</v>
      </c>
      <c r="I70" s="17">
        <f t="shared" si="9"/>
        <v>90.36</v>
      </c>
    </row>
    <row r="71" spans="1:9" s="4" customFormat="1" ht="12.75" customHeight="1" x14ac:dyDescent="0.2">
      <c r="A71" s="39" t="s">
        <v>110</v>
      </c>
      <c r="B71" s="23" t="s">
        <v>34</v>
      </c>
      <c r="C71" s="15">
        <v>55</v>
      </c>
      <c r="D71" s="7">
        <v>3.85</v>
      </c>
      <c r="E71" s="7">
        <v>4.55</v>
      </c>
      <c r="F71" s="7">
        <v>35.450000000000003</v>
      </c>
      <c r="G71" s="25">
        <v>198</v>
      </c>
      <c r="H71" s="25" t="s">
        <v>33</v>
      </c>
      <c r="I71" s="7">
        <v>16.55</v>
      </c>
    </row>
    <row r="72" spans="1:9" s="4" customFormat="1" ht="12.75" customHeight="1" x14ac:dyDescent="0.2">
      <c r="A72" s="41"/>
      <c r="B72" s="23" t="s">
        <v>17</v>
      </c>
      <c r="C72" s="8">
        <v>200</v>
      </c>
      <c r="D72" s="7">
        <v>0.2</v>
      </c>
      <c r="E72" s="7">
        <v>0</v>
      </c>
      <c r="F72" s="7">
        <v>10.5</v>
      </c>
      <c r="G72" s="25">
        <v>38.799999999999997</v>
      </c>
      <c r="H72" s="25" t="s">
        <v>16</v>
      </c>
      <c r="I72" s="7">
        <v>7</v>
      </c>
    </row>
    <row r="73" spans="1:9" s="4" customFormat="1" x14ac:dyDescent="0.2">
      <c r="A73" s="38" t="s">
        <v>116</v>
      </c>
      <c r="B73" s="38"/>
      <c r="C73" s="26">
        <f t="shared" ref="C73:I73" si="10">SUM(C71:C72)</f>
        <v>255</v>
      </c>
      <c r="D73" s="26">
        <f t="shared" si="10"/>
        <v>4.05</v>
      </c>
      <c r="E73" s="26">
        <f t="shared" si="10"/>
        <v>4.55</v>
      </c>
      <c r="F73" s="26">
        <f t="shared" si="10"/>
        <v>45.95</v>
      </c>
      <c r="G73" s="26">
        <f t="shared" si="10"/>
        <v>236.8</v>
      </c>
      <c r="H73" s="26">
        <f t="shared" si="10"/>
        <v>0</v>
      </c>
      <c r="I73" s="17">
        <f t="shared" si="10"/>
        <v>23.55</v>
      </c>
    </row>
    <row r="74" spans="1:9" s="4" customFormat="1" x14ac:dyDescent="0.2">
      <c r="A74" s="37" t="s">
        <v>27</v>
      </c>
      <c r="B74" s="37"/>
      <c r="C74" s="25">
        <f t="shared" ref="C74:I74" si="11">C70+C73</f>
        <v>805</v>
      </c>
      <c r="D74" s="25">
        <f t="shared" si="11"/>
        <v>24.810000000000002</v>
      </c>
      <c r="E74" s="25">
        <f t="shared" si="11"/>
        <v>26.509999999999998</v>
      </c>
      <c r="F74" s="25">
        <f t="shared" si="11"/>
        <v>129.12</v>
      </c>
      <c r="G74" s="25">
        <f t="shared" si="11"/>
        <v>809.12999999999988</v>
      </c>
      <c r="H74" s="25">
        <f t="shared" si="11"/>
        <v>0</v>
      </c>
      <c r="I74" s="7">
        <f t="shared" si="11"/>
        <v>113.91</v>
      </c>
    </row>
    <row r="75" spans="1:9" x14ac:dyDescent="0.2">
      <c r="A75" s="25" t="s">
        <v>60</v>
      </c>
      <c r="B75" s="25"/>
      <c r="C75" s="25"/>
      <c r="D75" s="25"/>
      <c r="E75" s="25"/>
      <c r="F75" s="25"/>
      <c r="G75" s="25"/>
      <c r="H75" s="25"/>
      <c r="I75" s="7"/>
    </row>
    <row r="76" spans="1:9" x14ac:dyDescent="0.2">
      <c r="A76" s="37" t="s">
        <v>11</v>
      </c>
      <c r="B76" s="25" t="s">
        <v>101</v>
      </c>
      <c r="C76" s="25">
        <v>90</v>
      </c>
      <c r="D76" s="25">
        <v>28.95</v>
      </c>
      <c r="E76" s="25">
        <v>5.0999999999999996</v>
      </c>
      <c r="F76" s="25">
        <v>1.05</v>
      </c>
      <c r="G76" s="25">
        <v>139.35</v>
      </c>
      <c r="H76" s="25">
        <v>126</v>
      </c>
      <c r="I76" s="7">
        <v>46.3</v>
      </c>
    </row>
    <row r="77" spans="1:9" x14ac:dyDescent="0.2">
      <c r="A77" s="37"/>
      <c r="B77" s="23" t="s">
        <v>44</v>
      </c>
      <c r="C77" s="8">
        <v>220</v>
      </c>
      <c r="D77" s="7">
        <v>6</v>
      </c>
      <c r="E77" s="7">
        <v>11.34</v>
      </c>
      <c r="F77" s="7">
        <v>54.06</v>
      </c>
      <c r="G77" s="25">
        <v>313.94</v>
      </c>
      <c r="H77" s="8">
        <v>59</v>
      </c>
      <c r="I77" s="7">
        <v>7.38</v>
      </c>
    </row>
    <row r="78" spans="1:9" x14ac:dyDescent="0.2">
      <c r="A78" s="37"/>
      <c r="B78" s="23" t="s">
        <v>15</v>
      </c>
      <c r="C78" s="8">
        <v>40</v>
      </c>
      <c r="D78" s="7">
        <v>3.84</v>
      </c>
      <c r="E78" s="7">
        <v>0.48</v>
      </c>
      <c r="F78" s="7">
        <v>22.08</v>
      </c>
      <c r="G78" s="25">
        <v>120.8</v>
      </c>
      <c r="H78" s="25" t="s">
        <v>14</v>
      </c>
      <c r="I78" s="7">
        <v>4</v>
      </c>
    </row>
    <row r="79" spans="1:9" s="4" customFormat="1" ht="12.75" customHeight="1" x14ac:dyDescent="0.2">
      <c r="A79" s="37"/>
      <c r="B79" s="23" t="s">
        <v>17</v>
      </c>
      <c r="C79" s="8">
        <v>200</v>
      </c>
      <c r="D79" s="7">
        <v>0.2</v>
      </c>
      <c r="E79" s="7">
        <v>0</v>
      </c>
      <c r="F79" s="7">
        <v>10.5</v>
      </c>
      <c r="G79" s="25">
        <v>38.799999999999997</v>
      </c>
      <c r="H79" s="8">
        <v>143</v>
      </c>
      <c r="I79" s="7">
        <v>7</v>
      </c>
    </row>
    <row r="80" spans="1:9" x14ac:dyDescent="0.2">
      <c r="A80" s="38" t="s">
        <v>19</v>
      </c>
      <c r="B80" s="38"/>
      <c r="C80" s="26">
        <f t="shared" ref="C80:I80" si="12">SUM(C76:C79)</f>
        <v>550</v>
      </c>
      <c r="D80" s="26">
        <f t="shared" si="12"/>
        <v>38.990000000000009</v>
      </c>
      <c r="E80" s="26">
        <f t="shared" si="12"/>
        <v>16.919999999999998</v>
      </c>
      <c r="F80" s="26">
        <f t="shared" si="12"/>
        <v>87.69</v>
      </c>
      <c r="G80" s="26">
        <f t="shared" si="12"/>
        <v>612.88999999999987</v>
      </c>
      <c r="H80" s="26">
        <f t="shared" si="12"/>
        <v>328</v>
      </c>
      <c r="I80" s="17">
        <f t="shared" si="12"/>
        <v>64.680000000000007</v>
      </c>
    </row>
    <row r="81" spans="1:9" x14ac:dyDescent="0.2">
      <c r="A81" s="39" t="s">
        <v>110</v>
      </c>
      <c r="B81" s="23" t="s">
        <v>34</v>
      </c>
      <c r="C81" s="15">
        <v>55</v>
      </c>
      <c r="D81" s="7">
        <v>3.85</v>
      </c>
      <c r="E81" s="7">
        <v>4.55</v>
      </c>
      <c r="F81" s="7">
        <v>35.450000000000003</v>
      </c>
      <c r="G81" s="25">
        <v>198</v>
      </c>
      <c r="H81" s="25" t="s">
        <v>33</v>
      </c>
      <c r="I81" s="7">
        <v>16.55</v>
      </c>
    </row>
    <row r="82" spans="1:9" x14ac:dyDescent="0.2">
      <c r="A82" s="41"/>
      <c r="B82" s="23" t="s">
        <v>59</v>
      </c>
      <c r="C82" s="8">
        <v>200</v>
      </c>
      <c r="D82" s="7">
        <v>0.6</v>
      </c>
      <c r="E82" s="7">
        <v>0.2</v>
      </c>
      <c r="F82" s="7">
        <v>15.2</v>
      </c>
      <c r="G82" s="25">
        <v>65.3</v>
      </c>
      <c r="H82" s="25" t="s">
        <v>58</v>
      </c>
      <c r="I82" s="7">
        <v>10</v>
      </c>
    </row>
    <row r="83" spans="1:9" s="4" customFormat="1" ht="12.75" customHeight="1" x14ac:dyDescent="0.2">
      <c r="A83" s="38" t="s">
        <v>116</v>
      </c>
      <c r="B83" s="38"/>
      <c r="C83" s="27">
        <f t="shared" ref="C83:I83" si="13">SUM(C81:C82)</f>
        <v>255</v>
      </c>
      <c r="D83" s="26">
        <f t="shared" si="13"/>
        <v>4.45</v>
      </c>
      <c r="E83" s="26">
        <f t="shared" si="13"/>
        <v>4.75</v>
      </c>
      <c r="F83" s="26">
        <f t="shared" si="13"/>
        <v>50.650000000000006</v>
      </c>
      <c r="G83" s="26">
        <f t="shared" si="13"/>
        <v>263.3</v>
      </c>
      <c r="H83" s="26">
        <f t="shared" si="13"/>
        <v>0</v>
      </c>
      <c r="I83" s="17">
        <f t="shared" si="13"/>
        <v>26.55</v>
      </c>
    </row>
    <row r="84" spans="1:9" s="4" customFormat="1" ht="12.75" customHeight="1" x14ac:dyDescent="0.2">
      <c r="A84" s="37" t="s">
        <v>27</v>
      </c>
      <c r="B84" s="37"/>
      <c r="C84" s="25">
        <f t="shared" ref="C84:I84" si="14">C80+C83</f>
        <v>805</v>
      </c>
      <c r="D84" s="25">
        <f t="shared" si="14"/>
        <v>43.440000000000012</v>
      </c>
      <c r="E84" s="25">
        <f t="shared" si="14"/>
        <v>21.669999999999998</v>
      </c>
      <c r="F84" s="25">
        <f t="shared" si="14"/>
        <v>138.34</v>
      </c>
      <c r="G84" s="25">
        <f t="shared" si="14"/>
        <v>876.18999999999983</v>
      </c>
      <c r="H84" s="25">
        <f t="shared" si="14"/>
        <v>328</v>
      </c>
      <c r="I84" s="7">
        <f t="shared" si="14"/>
        <v>91.23</v>
      </c>
    </row>
    <row r="85" spans="1:9" s="4" customFormat="1" ht="12.75" customHeight="1" x14ac:dyDescent="0.2">
      <c r="A85" s="25" t="s">
        <v>68</v>
      </c>
      <c r="B85" s="25"/>
      <c r="C85" s="25"/>
      <c r="D85" s="25"/>
      <c r="E85" s="25"/>
      <c r="F85" s="25"/>
      <c r="G85" s="25"/>
      <c r="H85" s="25"/>
      <c r="I85" s="7"/>
    </row>
    <row r="86" spans="1:9" x14ac:dyDescent="0.2">
      <c r="A86" s="37" t="s">
        <v>11</v>
      </c>
      <c r="B86" s="23" t="s">
        <v>30</v>
      </c>
      <c r="C86" s="8">
        <v>250</v>
      </c>
      <c r="D86" s="7">
        <v>14.06</v>
      </c>
      <c r="E86" s="7">
        <v>11.78</v>
      </c>
      <c r="F86" s="7">
        <v>30.96</v>
      </c>
      <c r="G86" s="25">
        <v>207.16</v>
      </c>
      <c r="H86" s="25" t="s">
        <v>29</v>
      </c>
      <c r="I86" s="7">
        <v>38.75</v>
      </c>
    </row>
    <row r="87" spans="1:9" x14ac:dyDescent="0.2">
      <c r="A87" s="37"/>
      <c r="B87" s="23" t="s">
        <v>15</v>
      </c>
      <c r="C87" s="8">
        <v>40</v>
      </c>
      <c r="D87" s="7">
        <v>3.84</v>
      </c>
      <c r="E87" s="7">
        <v>0.48</v>
      </c>
      <c r="F87" s="7">
        <v>22.08</v>
      </c>
      <c r="G87" s="25">
        <v>120.8</v>
      </c>
      <c r="H87" s="25" t="s">
        <v>14</v>
      </c>
      <c r="I87" s="7">
        <v>4</v>
      </c>
    </row>
    <row r="88" spans="1:9" x14ac:dyDescent="0.2">
      <c r="A88" s="37"/>
      <c r="B88" s="23" t="s">
        <v>32</v>
      </c>
      <c r="C88" s="8">
        <v>10</v>
      </c>
      <c r="D88" s="7">
        <v>2.82</v>
      </c>
      <c r="E88" s="7">
        <v>3.65</v>
      </c>
      <c r="F88" s="7">
        <v>0.23</v>
      </c>
      <c r="G88" s="25">
        <v>49.4</v>
      </c>
      <c r="H88" s="25" t="s">
        <v>31</v>
      </c>
      <c r="I88" s="7">
        <v>10</v>
      </c>
    </row>
    <row r="89" spans="1:9" x14ac:dyDescent="0.2">
      <c r="A89" s="37"/>
      <c r="B89" s="23" t="s">
        <v>34</v>
      </c>
      <c r="C89" s="8">
        <v>50</v>
      </c>
      <c r="D89" s="7">
        <v>3.85</v>
      </c>
      <c r="E89" s="7">
        <v>4.55</v>
      </c>
      <c r="F89" s="7">
        <v>35.450000000000003</v>
      </c>
      <c r="G89" s="25">
        <v>198</v>
      </c>
      <c r="H89" s="25" t="s">
        <v>33</v>
      </c>
      <c r="I89" s="7">
        <v>15</v>
      </c>
    </row>
    <row r="90" spans="1:9" x14ac:dyDescent="0.2">
      <c r="A90" s="37"/>
      <c r="B90" s="23" t="s">
        <v>59</v>
      </c>
      <c r="C90" s="8">
        <v>200</v>
      </c>
      <c r="D90" s="7">
        <v>0.6</v>
      </c>
      <c r="E90" s="7">
        <v>0.2</v>
      </c>
      <c r="F90" s="7">
        <v>15.2</v>
      </c>
      <c r="G90" s="25">
        <v>65.3</v>
      </c>
      <c r="H90" s="25" t="s">
        <v>58</v>
      </c>
      <c r="I90" s="7">
        <v>10</v>
      </c>
    </row>
    <row r="91" spans="1:9" s="4" customFormat="1" ht="12.75" customHeight="1" x14ac:dyDescent="0.2">
      <c r="A91" s="42" t="s">
        <v>19</v>
      </c>
      <c r="B91" s="43"/>
      <c r="C91" s="26">
        <f>SUM(C86:C90)</f>
        <v>550</v>
      </c>
      <c r="D91" s="26">
        <f t="shared" ref="D91:I91" si="15">SUM(D86:D90)</f>
        <v>25.17</v>
      </c>
      <c r="E91" s="26">
        <f t="shared" si="15"/>
        <v>20.66</v>
      </c>
      <c r="F91" s="26">
        <f t="shared" si="15"/>
        <v>103.92</v>
      </c>
      <c r="G91" s="26">
        <f t="shared" si="15"/>
        <v>640.65999999999985</v>
      </c>
      <c r="H91" s="26">
        <f t="shared" si="15"/>
        <v>0</v>
      </c>
      <c r="I91" s="17">
        <f t="shared" si="15"/>
        <v>77.75</v>
      </c>
    </row>
    <row r="92" spans="1:9" s="4" customFormat="1" ht="12.75" customHeight="1" x14ac:dyDescent="0.2">
      <c r="A92" s="39" t="s">
        <v>110</v>
      </c>
      <c r="B92" s="23" t="s">
        <v>18</v>
      </c>
      <c r="C92" s="8">
        <v>100</v>
      </c>
      <c r="D92" s="7">
        <v>0.38</v>
      </c>
      <c r="E92" s="7">
        <v>0.38</v>
      </c>
      <c r="F92" s="7">
        <v>21.77</v>
      </c>
      <c r="G92" s="25">
        <v>44.38</v>
      </c>
      <c r="H92" s="25" t="s">
        <v>14</v>
      </c>
      <c r="I92" s="7"/>
    </row>
    <row r="93" spans="1:9" x14ac:dyDescent="0.2">
      <c r="A93" s="40"/>
      <c r="B93" s="23" t="s">
        <v>34</v>
      </c>
      <c r="C93" s="15">
        <v>55</v>
      </c>
      <c r="D93" s="7">
        <v>3.85</v>
      </c>
      <c r="E93" s="7">
        <v>4.55</v>
      </c>
      <c r="F93" s="7">
        <v>35.450000000000003</v>
      </c>
      <c r="G93" s="25">
        <v>198</v>
      </c>
      <c r="H93" s="25" t="s">
        <v>33</v>
      </c>
      <c r="I93" s="7">
        <v>16.55</v>
      </c>
    </row>
    <row r="94" spans="1:9" x14ac:dyDescent="0.2">
      <c r="A94" s="41"/>
      <c r="B94" s="23" t="s">
        <v>54</v>
      </c>
      <c r="C94" s="8">
        <v>200</v>
      </c>
      <c r="D94" s="7">
        <v>0.5</v>
      </c>
      <c r="E94" s="7">
        <v>0</v>
      </c>
      <c r="F94" s="7">
        <v>19.8</v>
      </c>
      <c r="G94" s="25">
        <v>81</v>
      </c>
      <c r="H94" s="25" t="s">
        <v>53</v>
      </c>
      <c r="I94" s="7">
        <v>10</v>
      </c>
    </row>
    <row r="95" spans="1:9" x14ac:dyDescent="0.2">
      <c r="A95" s="38" t="s">
        <v>116</v>
      </c>
      <c r="B95" s="38"/>
      <c r="C95" s="26">
        <f t="shared" ref="C95:I95" si="16">SUM(C92:C94)</f>
        <v>355</v>
      </c>
      <c r="D95" s="26">
        <f t="shared" si="16"/>
        <v>4.7300000000000004</v>
      </c>
      <c r="E95" s="26">
        <f t="shared" si="16"/>
        <v>4.93</v>
      </c>
      <c r="F95" s="26">
        <f t="shared" si="16"/>
        <v>77.02</v>
      </c>
      <c r="G95" s="26">
        <f t="shared" si="16"/>
        <v>323.38</v>
      </c>
      <c r="H95" s="26">
        <f t="shared" si="16"/>
        <v>0</v>
      </c>
      <c r="I95" s="17">
        <f t="shared" si="16"/>
        <v>26.55</v>
      </c>
    </row>
    <row r="96" spans="1:9" s="4" customFormat="1" ht="25.5" customHeight="1" x14ac:dyDescent="0.2">
      <c r="A96" s="37" t="s">
        <v>27</v>
      </c>
      <c r="B96" s="37"/>
      <c r="C96" s="25">
        <f t="shared" ref="C96:I96" si="17">C91+C95</f>
        <v>905</v>
      </c>
      <c r="D96" s="25">
        <f t="shared" si="17"/>
        <v>29.900000000000002</v>
      </c>
      <c r="E96" s="25">
        <f t="shared" si="17"/>
        <v>25.59</v>
      </c>
      <c r="F96" s="25">
        <f t="shared" si="17"/>
        <v>180.94</v>
      </c>
      <c r="G96" s="25">
        <f t="shared" si="17"/>
        <v>964.03999999999985</v>
      </c>
      <c r="H96" s="25">
        <f t="shared" si="17"/>
        <v>0</v>
      </c>
      <c r="I96" s="25">
        <f t="shared" si="17"/>
        <v>104.3</v>
      </c>
    </row>
    <row r="97" spans="1:9" s="4" customFormat="1" ht="12.75" customHeight="1" x14ac:dyDescent="0.2">
      <c r="A97" s="25" t="s">
        <v>73</v>
      </c>
      <c r="B97" s="25"/>
      <c r="C97" s="25"/>
      <c r="D97" s="25"/>
      <c r="E97" s="25"/>
      <c r="F97" s="25"/>
      <c r="G97" s="25"/>
      <c r="H97" s="25"/>
      <c r="I97" s="7"/>
    </row>
    <row r="98" spans="1:9" s="4" customFormat="1" ht="12.75" customHeight="1" x14ac:dyDescent="0.2">
      <c r="A98" s="39" t="s">
        <v>11</v>
      </c>
      <c r="B98" s="19" t="s">
        <v>103</v>
      </c>
      <c r="C98" s="8">
        <v>250</v>
      </c>
      <c r="D98" s="7">
        <v>15.1</v>
      </c>
      <c r="E98" s="7">
        <v>21.16</v>
      </c>
      <c r="F98" s="7">
        <v>39.94</v>
      </c>
      <c r="G98" s="25">
        <v>183.02</v>
      </c>
      <c r="H98" s="25" t="s">
        <v>61</v>
      </c>
      <c r="I98" s="14">
        <v>33.25</v>
      </c>
    </row>
    <row r="99" spans="1:9" s="4" customFormat="1" ht="12.75" customHeight="1" x14ac:dyDescent="0.2">
      <c r="A99" s="40"/>
      <c r="B99" s="23" t="s">
        <v>15</v>
      </c>
      <c r="C99" s="8">
        <v>40</v>
      </c>
      <c r="D99" s="7">
        <v>3.84</v>
      </c>
      <c r="E99" s="7">
        <v>0.48</v>
      </c>
      <c r="F99" s="7">
        <v>22.08</v>
      </c>
      <c r="G99" s="25">
        <v>120.8</v>
      </c>
      <c r="H99" s="25" t="s">
        <v>14</v>
      </c>
      <c r="I99" s="7">
        <v>4</v>
      </c>
    </row>
    <row r="100" spans="1:9" x14ac:dyDescent="0.2">
      <c r="A100" s="40"/>
      <c r="B100" s="23" t="s">
        <v>63</v>
      </c>
      <c r="C100" s="8">
        <v>10</v>
      </c>
      <c r="D100" s="7">
        <v>0.1</v>
      </c>
      <c r="E100" s="7">
        <v>8.1999999999999993</v>
      </c>
      <c r="F100" s="7">
        <v>0.1</v>
      </c>
      <c r="G100" s="25">
        <v>74.8</v>
      </c>
      <c r="H100" s="25" t="s">
        <v>62</v>
      </c>
      <c r="I100" s="7">
        <v>10</v>
      </c>
    </row>
    <row r="101" spans="1:9" x14ac:dyDescent="0.2">
      <c r="A101" s="40"/>
      <c r="B101" s="23" t="s">
        <v>65</v>
      </c>
      <c r="C101" s="8">
        <v>50</v>
      </c>
      <c r="D101" s="7">
        <v>6</v>
      </c>
      <c r="E101" s="7">
        <v>5</v>
      </c>
      <c r="F101" s="7">
        <v>0.38</v>
      </c>
      <c r="G101" s="25">
        <v>70.75</v>
      </c>
      <c r="H101" s="25" t="s">
        <v>64</v>
      </c>
      <c r="I101" s="7">
        <v>16</v>
      </c>
    </row>
    <row r="102" spans="1:9" x14ac:dyDescent="0.2">
      <c r="A102" s="41"/>
      <c r="B102" s="23" t="s">
        <v>17</v>
      </c>
      <c r="C102" s="8">
        <v>200</v>
      </c>
      <c r="D102" s="7">
        <v>0.2</v>
      </c>
      <c r="E102" s="7">
        <v>0</v>
      </c>
      <c r="F102" s="7">
        <v>10.5</v>
      </c>
      <c r="G102" s="25">
        <v>38.799999999999997</v>
      </c>
      <c r="H102" s="25" t="s">
        <v>16</v>
      </c>
      <c r="I102" s="7">
        <v>7</v>
      </c>
    </row>
    <row r="103" spans="1:9" x14ac:dyDescent="0.2">
      <c r="A103" s="42" t="s">
        <v>19</v>
      </c>
      <c r="B103" s="43"/>
      <c r="C103" s="26">
        <f>SUM(C98:C102)</f>
        <v>550</v>
      </c>
      <c r="D103" s="26">
        <f t="shared" ref="D103:I103" si="18">SUM(D98:D102)</f>
        <v>25.24</v>
      </c>
      <c r="E103" s="26">
        <f t="shared" si="18"/>
        <v>34.840000000000003</v>
      </c>
      <c r="F103" s="26">
        <f t="shared" si="18"/>
        <v>73</v>
      </c>
      <c r="G103" s="26">
        <f t="shared" si="18"/>
        <v>488.17</v>
      </c>
      <c r="H103" s="26">
        <f t="shared" si="18"/>
        <v>0</v>
      </c>
      <c r="I103" s="26">
        <f t="shared" si="18"/>
        <v>70.25</v>
      </c>
    </row>
    <row r="104" spans="1:9" x14ac:dyDescent="0.2">
      <c r="A104" s="39" t="s">
        <v>110</v>
      </c>
      <c r="B104" s="23" t="s">
        <v>34</v>
      </c>
      <c r="C104" s="15">
        <v>60</v>
      </c>
      <c r="D104" s="7">
        <v>3.85</v>
      </c>
      <c r="E104" s="7">
        <v>4.55</v>
      </c>
      <c r="F104" s="7">
        <v>35.450000000000003</v>
      </c>
      <c r="G104" s="25">
        <v>198</v>
      </c>
      <c r="H104" s="25" t="s">
        <v>33</v>
      </c>
      <c r="I104" s="7">
        <v>18</v>
      </c>
    </row>
    <row r="105" spans="1:9" s="4" customFormat="1" x14ac:dyDescent="0.2">
      <c r="A105" s="41"/>
      <c r="B105" s="23" t="s">
        <v>46</v>
      </c>
      <c r="C105" s="8">
        <v>200</v>
      </c>
      <c r="D105" s="7">
        <v>0.3</v>
      </c>
      <c r="E105" s="7">
        <v>0</v>
      </c>
      <c r="F105" s="7">
        <v>6.7</v>
      </c>
      <c r="G105" s="25">
        <v>27.9</v>
      </c>
      <c r="H105" s="25" t="s">
        <v>45</v>
      </c>
      <c r="I105" s="7">
        <v>10</v>
      </c>
    </row>
    <row r="106" spans="1:9" s="4" customFormat="1" ht="12.75" customHeight="1" x14ac:dyDescent="0.2">
      <c r="A106" s="38" t="s">
        <v>116</v>
      </c>
      <c r="B106" s="38"/>
      <c r="C106" s="26">
        <f t="shared" ref="C106:I106" si="19">SUM(C104:C105)</f>
        <v>260</v>
      </c>
      <c r="D106" s="26">
        <f t="shared" si="19"/>
        <v>4.1500000000000004</v>
      </c>
      <c r="E106" s="26">
        <f t="shared" si="19"/>
        <v>4.55</v>
      </c>
      <c r="F106" s="26">
        <f t="shared" si="19"/>
        <v>42.150000000000006</v>
      </c>
      <c r="G106" s="26">
        <f t="shared" si="19"/>
        <v>225.9</v>
      </c>
      <c r="H106" s="26">
        <f t="shared" si="19"/>
        <v>0</v>
      </c>
      <c r="I106" s="17">
        <f t="shared" si="19"/>
        <v>28</v>
      </c>
    </row>
    <row r="107" spans="1:9" x14ac:dyDescent="0.2">
      <c r="A107" s="37" t="s">
        <v>27</v>
      </c>
      <c r="B107" s="37"/>
      <c r="C107" s="25">
        <f t="shared" ref="C107:I107" si="20">C103+C106</f>
        <v>810</v>
      </c>
      <c r="D107" s="25">
        <f t="shared" si="20"/>
        <v>29.39</v>
      </c>
      <c r="E107" s="25">
        <f t="shared" si="20"/>
        <v>39.39</v>
      </c>
      <c r="F107" s="25">
        <f t="shared" si="20"/>
        <v>115.15</v>
      </c>
      <c r="G107" s="25">
        <f t="shared" si="20"/>
        <v>714.07</v>
      </c>
      <c r="H107" s="25">
        <f t="shared" si="20"/>
        <v>0</v>
      </c>
      <c r="I107" s="25">
        <f t="shared" si="20"/>
        <v>98.25</v>
      </c>
    </row>
    <row r="108" spans="1:9" x14ac:dyDescent="0.2">
      <c r="A108" s="25" t="s">
        <v>76</v>
      </c>
      <c r="B108" s="25"/>
      <c r="C108" s="25"/>
      <c r="D108" s="25"/>
      <c r="E108" s="25"/>
      <c r="F108" s="25"/>
      <c r="G108" s="25"/>
      <c r="H108" s="25"/>
      <c r="I108" s="7"/>
    </row>
    <row r="109" spans="1:9" x14ac:dyDescent="0.2">
      <c r="A109" s="40" t="s">
        <v>11</v>
      </c>
      <c r="B109" s="23" t="s">
        <v>77</v>
      </c>
      <c r="C109" s="8">
        <v>310</v>
      </c>
      <c r="D109" s="7">
        <v>35.49</v>
      </c>
      <c r="E109" s="7">
        <v>23.53</v>
      </c>
      <c r="F109" s="7">
        <v>70.959999999999994</v>
      </c>
      <c r="G109" s="25">
        <v>668.98</v>
      </c>
      <c r="H109" s="25" t="s">
        <v>24</v>
      </c>
      <c r="I109" s="7">
        <v>62</v>
      </c>
    </row>
    <row r="110" spans="1:9" s="4" customFormat="1" ht="12.75" customHeight="1" x14ac:dyDescent="0.2">
      <c r="A110" s="40"/>
      <c r="B110" s="23" t="s">
        <v>15</v>
      </c>
      <c r="C110" s="8">
        <v>40</v>
      </c>
      <c r="D110" s="7">
        <v>3.84</v>
      </c>
      <c r="E110" s="7">
        <v>0.48</v>
      </c>
      <c r="F110" s="7">
        <v>22.08</v>
      </c>
      <c r="G110" s="25">
        <v>120.8</v>
      </c>
      <c r="H110" s="25" t="s">
        <v>14</v>
      </c>
      <c r="I110" s="7">
        <v>4</v>
      </c>
    </row>
    <row r="111" spans="1:9" s="4" customFormat="1" x14ac:dyDescent="0.2">
      <c r="A111" s="41"/>
      <c r="B111" s="23" t="s">
        <v>17</v>
      </c>
      <c r="C111" s="8">
        <v>200</v>
      </c>
      <c r="D111" s="7">
        <v>0.2</v>
      </c>
      <c r="E111" s="7">
        <v>0</v>
      </c>
      <c r="F111" s="7">
        <v>10.5</v>
      </c>
      <c r="G111" s="25">
        <v>38.799999999999997</v>
      </c>
      <c r="H111" s="25" t="s">
        <v>16</v>
      </c>
      <c r="I111" s="7">
        <v>7</v>
      </c>
    </row>
    <row r="112" spans="1:9" s="4" customFormat="1" ht="25.5" customHeight="1" x14ac:dyDescent="0.2">
      <c r="A112" s="38" t="s">
        <v>19</v>
      </c>
      <c r="B112" s="38"/>
      <c r="C112" s="26">
        <f t="shared" ref="C112:I112" si="21">SUM(C109:C111)</f>
        <v>550</v>
      </c>
      <c r="D112" s="26">
        <f t="shared" si="21"/>
        <v>39.53</v>
      </c>
      <c r="E112" s="26">
        <f t="shared" si="21"/>
        <v>24.01</v>
      </c>
      <c r="F112" s="26">
        <f t="shared" si="21"/>
        <v>103.53999999999999</v>
      </c>
      <c r="G112" s="26">
        <f t="shared" si="21"/>
        <v>828.57999999999993</v>
      </c>
      <c r="H112" s="26">
        <f t="shared" si="21"/>
        <v>0</v>
      </c>
      <c r="I112" s="26">
        <f t="shared" si="21"/>
        <v>73</v>
      </c>
    </row>
    <row r="113" spans="1:9" s="4" customFormat="1" ht="12.75" customHeight="1" x14ac:dyDescent="0.2">
      <c r="A113" s="39" t="s">
        <v>110</v>
      </c>
      <c r="B113" s="23" t="s">
        <v>34</v>
      </c>
      <c r="C113" s="15">
        <v>60</v>
      </c>
      <c r="D113" s="7">
        <v>3.85</v>
      </c>
      <c r="E113" s="7">
        <v>4.55</v>
      </c>
      <c r="F113" s="7">
        <v>35.450000000000003</v>
      </c>
      <c r="G113" s="25">
        <v>198</v>
      </c>
      <c r="H113" s="25" t="s">
        <v>33</v>
      </c>
      <c r="I113" s="7">
        <v>18</v>
      </c>
    </row>
    <row r="114" spans="1:9" x14ac:dyDescent="0.2">
      <c r="A114" s="41"/>
      <c r="B114" s="23" t="s">
        <v>17</v>
      </c>
      <c r="C114" s="8">
        <v>200</v>
      </c>
      <c r="D114" s="7">
        <v>0.2</v>
      </c>
      <c r="E114" s="7">
        <v>0</v>
      </c>
      <c r="F114" s="7">
        <v>10.5</v>
      </c>
      <c r="G114" s="25">
        <v>38.799999999999997</v>
      </c>
      <c r="H114" s="25" t="s">
        <v>16</v>
      </c>
      <c r="I114" s="7">
        <v>7</v>
      </c>
    </row>
    <row r="115" spans="1:9" x14ac:dyDescent="0.2">
      <c r="A115" s="38" t="s">
        <v>116</v>
      </c>
      <c r="B115" s="38"/>
      <c r="C115" s="27">
        <f t="shared" ref="C115:I115" si="22">SUM(C113:C114)</f>
        <v>260</v>
      </c>
      <c r="D115" s="26">
        <f t="shared" si="22"/>
        <v>4.05</v>
      </c>
      <c r="E115" s="26">
        <f t="shared" si="22"/>
        <v>4.55</v>
      </c>
      <c r="F115" s="26">
        <f t="shared" si="22"/>
        <v>45.95</v>
      </c>
      <c r="G115" s="26">
        <f t="shared" si="22"/>
        <v>236.8</v>
      </c>
      <c r="H115" s="26">
        <f t="shared" si="22"/>
        <v>0</v>
      </c>
      <c r="I115" s="17">
        <f t="shared" si="22"/>
        <v>25</v>
      </c>
    </row>
    <row r="116" spans="1:9" x14ac:dyDescent="0.2">
      <c r="A116" s="37" t="s">
        <v>27</v>
      </c>
      <c r="B116" s="37"/>
      <c r="C116" s="25">
        <f t="shared" ref="C116:I116" si="23">C112+C115</f>
        <v>810</v>
      </c>
      <c r="D116" s="25">
        <f t="shared" si="23"/>
        <v>43.58</v>
      </c>
      <c r="E116" s="25">
        <f t="shared" si="23"/>
        <v>28.560000000000002</v>
      </c>
      <c r="F116" s="25">
        <f t="shared" si="23"/>
        <v>149.49</v>
      </c>
      <c r="G116" s="25">
        <f t="shared" si="23"/>
        <v>1065.3799999999999</v>
      </c>
      <c r="H116" s="25">
        <f t="shared" si="23"/>
        <v>0</v>
      </c>
      <c r="I116" s="7">
        <f t="shared" si="23"/>
        <v>98</v>
      </c>
    </row>
    <row r="117" spans="1:9" s="4" customFormat="1" x14ac:dyDescent="0.2">
      <c r="A117" s="25" t="s">
        <v>78</v>
      </c>
      <c r="B117" s="25"/>
      <c r="C117" s="25"/>
      <c r="D117" s="25"/>
      <c r="E117" s="25"/>
      <c r="F117" s="25"/>
      <c r="G117" s="25"/>
      <c r="H117" s="25"/>
      <c r="I117" s="7"/>
    </row>
    <row r="118" spans="1:9" s="6" customFormat="1" x14ac:dyDescent="0.2">
      <c r="A118" s="39" t="s">
        <v>11</v>
      </c>
      <c r="B118" s="23" t="s">
        <v>13</v>
      </c>
      <c r="C118" s="8">
        <v>210</v>
      </c>
      <c r="D118" s="7">
        <v>18.559999999999999</v>
      </c>
      <c r="E118" s="7">
        <v>24.32</v>
      </c>
      <c r="F118" s="7">
        <v>31.92</v>
      </c>
      <c r="G118" s="25">
        <v>328</v>
      </c>
      <c r="H118" s="25" t="s">
        <v>12</v>
      </c>
      <c r="I118" s="7">
        <v>41.67</v>
      </c>
    </row>
    <row r="119" spans="1:9" x14ac:dyDescent="0.2">
      <c r="A119" s="40"/>
      <c r="B119" s="23" t="s">
        <v>15</v>
      </c>
      <c r="C119" s="8">
        <v>40</v>
      </c>
      <c r="D119" s="7">
        <v>3.84</v>
      </c>
      <c r="E119" s="7">
        <v>0.48</v>
      </c>
      <c r="F119" s="7">
        <v>22.08</v>
      </c>
      <c r="G119" s="25">
        <v>120.8</v>
      </c>
      <c r="H119" s="25" t="s">
        <v>14</v>
      </c>
      <c r="I119" s="7">
        <v>4</v>
      </c>
    </row>
    <row r="120" spans="1:9" x14ac:dyDescent="0.2">
      <c r="A120" s="40"/>
      <c r="B120" s="23" t="s">
        <v>46</v>
      </c>
      <c r="C120" s="8">
        <v>200</v>
      </c>
      <c r="D120" s="7">
        <v>0.3</v>
      </c>
      <c r="E120" s="7">
        <v>0</v>
      </c>
      <c r="F120" s="7">
        <v>6.7</v>
      </c>
      <c r="G120" s="25">
        <v>27.9</v>
      </c>
      <c r="H120" s="25" t="s">
        <v>45</v>
      </c>
      <c r="I120" s="7">
        <v>10</v>
      </c>
    </row>
    <row r="121" spans="1:9" x14ac:dyDescent="0.2">
      <c r="A121" s="41"/>
      <c r="B121" s="23" t="s">
        <v>18</v>
      </c>
      <c r="C121" s="8">
        <v>100</v>
      </c>
      <c r="D121" s="7">
        <v>0.38</v>
      </c>
      <c r="E121" s="7">
        <v>0.38</v>
      </c>
      <c r="F121" s="7">
        <v>21.77</v>
      </c>
      <c r="G121" s="25">
        <v>44.38</v>
      </c>
      <c r="H121" s="25" t="s">
        <v>14</v>
      </c>
      <c r="I121" s="7">
        <v>31.5</v>
      </c>
    </row>
    <row r="122" spans="1:9" s="4" customFormat="1" ht="12.75" customHeight="1" x14ac:dyDescent="0.2">
      <c r="A122" s="38" t="s">
        <v>19</v>
      </c>
      <c r="B122" s="38"/>
      <c r="C122" s="26">
        <f t="shared" ref="C122:I122" si="24">SUM(C118:C121)</f>
        <v>550</v>
      </c>
      <c r="D122" s="26">
        <f t="shared" si="24"/>
        <v>23.08</v>
      </c>
      <c r="E122" s="26">
        <f t="shared" si="24"/>
        <v>25.18</v>
      </c>
      <c r="F122" s="26">
        <f t="shared" si="24"/>
        <v>82.47</v>
      </c>
      <c r="G122" s="26">
        <f t="shared" si="24"/>
        <v>521.08000000000004</v>
      </c>
      <c r="H122" s="26">
        <f t="shared" si="24"/>
        <v>0</v>
      </c>
      <c r="I122" s="17">
        <f t="shared" si="24"/>
        <v>87.17</v>
      </c>
    </row>
    <row r="123" spans="1:9" s="4" customFormat="1" ht="12.75" customHeight="1" x14ac:dyDescent="0.2">
      <c r="A123" s="39" t="s">
        <v>110</v>
      </c>
      <c r="B123" s="23" t="s">
        <v>34</v>
      </c>
      <c r="C123" s="15">
        <v>60</v>
      </c>
      <c r="D123" s="7">
        <v>3.85</v>
      </c>
      <c r="E123" s="7">
        <v>4.55</v>
      </c>
      <c r="F123" s="7">
        <v>35.450000000000003</v>
      </c>
      <c r="G123" s="25">
        <v>198</v>
      </c>
      <c r="H123" s="25" t="s">
        <v>33</v>
      </c>
      <c r="I123" s="7">
        <v>18</v>
      </c>
    </row>
    <row r="124" spans="1:9" s="4" customFormat="1" x14ac:dyDescent="0.2">
      <c r="A124" s="41"/>
      <c r="B124" s="23" t="s">
        <v>59</v>
      </c>
      <c r="C124" s="8">
        <v>200</v>
      </c>
      <c r="D124" s="7">
        <v>0.6</v>
      </c>
      <c r="E124" s="7">
        <v>0.2</v>
      </c>
      <c r="F124" s="7">
        <v>15.2</v>
      </c>
      <c r="G124" s="25">
        <v>65.3</v>
      </c>
      <c r="H124" s="25" t="s">
        <v>58</v>
      </c>
      <c r="I124" s="7">
        <v>10</v>
      </c>
    </row>
    <row r="125" spans="1:9" x14ac:dyDescent="0.2">
      <c r="A125" s="38" t="s">
        <v>116</v>
      </c>
      <c r="B125" s="38"/>
      <c r="C125" s="26">
        <f t="shared" ref="C125:I125" si="25">SUM(C123:C124)</f>
        <v>260</v>
      </c>
      <c r="D125" s="26">
        <f t="shared" si="25"/>
        <v>4.45</v>
      </c>
      <c r="E125" s="26">
        <f t="shared" si="25"/>
        <v>4.75</v>
      </c>
      <c r="F125" s="26">
        <f t="shared" si="25"/>
        <v>50.650000000000006</v>
      </c>
      <c r="G125" s="26">
        <f t="shared" si="25"/>
        <v>263.3</v>
      </c>
      <c r="H125" s="26">
        <f t="shared" si="25"/>
        <v>0</v>
      </c>
      <c r="I125" s="17">
        <f t="shared" si="25"/>
        <v>28</v>
      </c>
    </row>
    <row r="126" spans="1:9" x14ac:dyDescent="0.2">
      <c r="A126" s="37" t="s">
        <v>27</v>
      </c>
      <c r="B126" s="37"/>
      <c r="C126" s="25">
        <f t="shared" ref="C126:I126" si="26">C122+C125</f>
        <v>810</v>
      </c>
      <c r="D126" s="25">
        <f t="shared" si="26"/>
        <v>27.529999999999998</v>
      </c>
      <c r="E126" s="25">
        <f t="shared" si="26"/>
        <v>29.93</v>
      </c>
      <c r="F126" s="25">
        <f t="shared" si="26"/>
        <v>133.12</v>
      </c>
      <c r="G126" s="25">
        <f t="shared" si="26"/>
        <v>784.38000000000011</v>
      </c>
      <c r="H126" s="25">
        <f t="shared" si="26"/>
        <v>0</v>
      </c>
      <c r="I126" s="7">
        <f t="shared" si="26"/>
        <v>115.17</v>
      </c>
    </row>
    <row r="127" spans="1:9" x14ac:dyDescent="0.2">
      <c r="A127" s="25" t="s">
        <v>79</v>
      </c>
      <c r="B127" s="25"/>
      <c r="C127" s="25"/>
      <c r="D127" s="25"/>
      <c r="E127" s="25"/>
      <c r="F127" s="25"/>
      <c r="G127" s="25"/>
      <c r="H127" s="25"/>
      <c r="I127" s="7"/>
    </row>
    <row r="128" spans="1:9" x14ac:dyDescent="0.2">
      <c r="A128" s="45" t="s">
        <v>11</v>
      </c>
      <c r="B128" s="23" t="s">
        <v>57</v>
      </c>
      <c r="C128" s="8">
        <v>250</v>
      </c>
      <c r="D128" s="7">
        <v>13.12</v>
      </c>
      <c r="E128" s="7">
        <v>17.25</v>
      </c>
      <c r="F128" s="7">
        <v>23.89</v>
      </c>
      <c r="G128" s="25">
        <v>292.45</v>
      </c>
      <c r="H128" s="25" t="s">
        <v>56</v>
      </c>
      <c r="I128" s="7">
        <v>43.57</v>
      </c>
    </row>
    <row r="129" spans="1:9" x14ac:dyDescent="0.2">
      <c r="A129" s="45"/>
      <c r="B129" s="19" t="s">
        <v>15</v>
      </c>
      <c r="C129" s="15">
        <v>40</v>
      </c>
      <c r="D129" s="14">
        <v>3.84</v>
      </c>
      <c r="E129" s="14">
        <v>0.48</v>
      </c>
      <c r="F129" s="14">
        <v>22.08</v>
      </c>
      <c r="G129" s="28">
        <v>120.8</v>
      </c>
      <c r="H129" s="28" t="s">
        <v>14</v>
      </c>
      <c r="I129" s="14">
        <v>4</v>
      </c>
    </row>
    <row r="130" spans="1:9" s="4" customFormat="1" ht="12.75" customHeight="1" x14ac:dyDescent="0.2">
      <c r="A130" s="45"/>
      <c r="B130" s="19" t="s">
        <v>32</v>
      </c>
      <c r="C130" s="15">
        <v>10</v>
      </c>
      <c r="D130" s="14">
        <v>2.82</v>
      </c>
      <c r="E130" s="14">
        <v>3.65</v>
      </c>
      <c r="F130" s="14">
        <v>0.23</v>
      </c>
      <c r="G130" s="28">
        <v>49.4</v>
      </c>
      <c r="H130" s="28" t="s">
        <v>31</v>
      </c>
      <c r="I130" s="14">
        <v>10</v>
      </c>
    </row>
    <row r="131" spans="1:9" s="4" customFormat="1" x14ac:dyDescent="0.2">
      <c r="A131" s="45"/>
      <c r="B131" s="19" t="s">
        <v>34</v>
      </c>
      <c r="C131" s="15">
        <v>52.5</v>
      </c>
      <c r="D131" s="14">
        <v>3.85</v>
      </c>
      <c r="E131" s="14">
        <v>4.55</v>
      </c>
      <c r="F131" s="14">
        <v>35.450000000000003</v>
      </c>
      <c r="G131" s="28">
        <v>198</v>
      </c>
      <c r="H131" s="28" t="s">
        <v>33</v>
      </c>
      <c r="I131" s="14">
        <v>15.75</v>
      </c>
    </row>
    <row r="132" spans="1:9" x14ac:dyDescent="0.2">
      <c r="A132" s="45"/>
      <c r="B132" s="19" t="s">
        <v>59</v>
      </c>
      <c r="C132" s="15">
        <v>200</v>
      </c>
      <c r="D132" s="14">
        <v>0.6</v>
      </c>
      <c r="E132" s="14">
        <v>0.2</v>
      </c>
      <c r="F132" s="14">
        <v>15.2</v>
      </c>
      <c r="G132" s="28">
        <v>65.3</v>
      </c>
      <c r="H132" s="28" t="s">
        <v>58</v>
      </c>
      <c r="I132" s="14">
        <v>10</v>
      </c>
    </row>
    <row r="133" spans="1:9" x14ac:dyDescent="0.2">
      <c r="A133" s="44" t="s">
        <v>19</v>
      </c>
      <c r="B133" s="44"/>
      <c r="C133" s="27">
        <f>SUM(C128:C132)</f>
        <v>552.5</v>
      </c>
      <c r="D133" s="27">
        <f t="shared" ref="D133:I133" si="27">SUM(D128:D132)</f>
        <v>24.230000000000004</v>
      </c>
      <c r="E133" s="27">
        <f t="shared" si="27"/>
        <v>26.13</v>
      </c>
      <c r="F133" s="27">
        <f t="shared" si="27"/>
        <v>96.850000000000009</v>
      </c>
      <c r="G133" s="27">
        <f t="shared" si="27"/>
        <v>725.94999999999993</v>
      </c>
      <c r="H133" s="27">
        <f t="shared" si="27"/>
        <v>0</v>
      </c>
      <c r="I133" s="18">
        <f t="shared" si="27"/>
        <v>83.32</v>
      </c>
    </row>
    <row r="134" spans="1:9" x14ac:dyDescent="0.2">
      <c r="A134" s="39" t="s">
        <v>110</v>
      </c>
      <c r="B134" s="23" t="s">
        <v>18</v>
      </c>
      <c r="C134" s="8">
        <v>100</v>
      </c>
      <c r="D134" s="7">
        <v>0.38</v>
      </c>
      <c r="E134" s="7">
        <v>0.38</v>
      </c>
      <c r="F134" s="7">
        <v>21.77</v>
      </c>
      <c r="G134" s="25">
        <v>44.38</v>
      </c>
      <c r="H134" s="25" t="s">
        <v>14</v>
      </c>
      <c r="I134" s="7"/>
    </row>
    <row r="135" spans="1:9" s="4" customFormat="1" ht="12.75" customHeight="1" x14ac:dyDescent="0.2">
      <c r="A135" s="40"/>
      <c r="B135" s="23" t="s">
        <v>34</v>
      </c>
      <c r="C135" s="15">
        <v>57.34</v>
      </c>
      <c r="D135" s="7">
        <v>3.85</v>
      </c>
      <c r="E135" s="7">
        <v>4.55</v>
      </c>
      <c r="F135" s="7">
        <v>35.450000000000003</v>
      </c>
      <c r="G135" s="25">
        <v>198</v>
      </c>
      <c r="H135" s="25" t="s">
        <v>33</v>
      </c>
      <c r="I135" s="7">
        <v>17.2</v>
      </c>
    </row>
    <row r="136" spans="1:9" s="4" customFormat="1" ht="12.75" customHeight="1" x14ac:dyDescent="0.2">
      <c r="A136" s="41"/>
      <c r="B136" s="23" t="s">
        <v>54</v>
      </c>
      <c r="C136" s="8">
        <v>200</v>
      </c>
      <c r="D136" s="7">
        <v>0.5</v>
      </c>
      <c r="E136" s="7">
        <v>0</v>
      </c>
      <c r="F136" s="7">
        <v>19.8</v>
      </c>
      <c r="G136" s="25">
        <v>81</v>
      </c>
      <c r="H136" s="25" t="s">
        <v>53</v>
      </c>
      <c r="I136" s="7">
        <v>10</v>
      </c>
    </row>
    <row r="137" spans="1:9" s="4" customFormat="1" x14ac:dyDescent="0.2">
      <c r="A137" s="38" t="s">
        <v>116</v>
      </c>
      <c r="B137" s="38"/>
      <c r="C137" s="26">
        <f t="shared" ref="C137:I137" si="28">SUM(C134:C136)</f>
        <v>357.34000000000003</v>
      </c>
      <c r="D137" s="26">
        <f t="shared" si="28"/>
        <v>4.7300000000000004</v>
      </c>
      <c r="E137" s="26">
        <f t="shared" si="28"/>
        <v>4.93</v>
      </c>
      <c r="F137" s="26">
        <f t="shared" si="28"/>
        <v>77.02</v>
      </c>
      <c r="G137" s="26">
        <f t="shared" si="28"/>
        <v>323.38</v>
      </c>
      <c r="H137" s="26">
        <f t="shared" si="28"/>
        <v>0</v>
      </c>
      <c r="I137" s="17">
        <f t="shared" si="28"/>
        <v>27.2</v>
      </c>
    </row>
    <row r="138" spans="1:9" s="4" customFormat="1" x14ac:dyDescent="0.2">
      <c r="A138" s="37" t="s">
        <v>27</v>
      </c>
      <c r="B138" s="37"/>
      <c r="C138" s="25">
        <f t="shared" ref="C138:I138" si="29">C133+C137</f>
        <v>909.84</v>
      </c>
      <c r="D138" s="25">
        <f t="shared" si="29"/>
        <v>28.960000000000004</v>
      </c>
      <c r="E138" s="25">
        <f t="shared" si="29"/>
        <v>31.06</v>
      </c>
      <c r="F138" s="25">
        <f t="shared" si="29"/>
        <v>173.87</v>
      </c>
      <c r="G138" s="25">
        <f t="shared" si="29"/>
        <v>1049.33</v>
      </c>
      <c r="H138" s="25">
        <f t="shared" si="29"/>
        <v>0</v>
      </c>
      <c r="I138" s="7">
        <f t="shared" si="29"/>
        <v>110.52</v>
      </c>
    </row>
    <row r="139" spans="1:9" x14ac:dyDescent="0.2">
      <c r="A139" s="37" t="s">
        <v>80</v>
      </c>
      <c r="B139" s="37"/>
      <c r="C139" s="25">
        <f t="shared" ref="C139:I139" si="30">C40+C52+C63+C74+C84+C96+C107+C116+C126+C138</f>
        <v>8369.84</v>
      </c>
      <c r="D139" s="25">
        <f t="shared" si="30"/>
        <v>314.55999999999995</v>
      </c>
      <c r="E139" s="25">
        <f t="shared" si="30"/>
        <v>305.18</v>
      </c>
      <c r="F139" s="25">
        <f t="shared" si="30"/>
        <v>1492.7199999999998</v>
      </c>
      <c r="G139" s="25">
        <f t="shared" si="30"/>
        <v>9032.43</v>
      </c>
      <c r="H139" s="25">
        <f t="shared" si="30"/>
        <v>337</v>
      </c>
      <c r="I139" s="7">
        <f t="shared" si="30"/>
        <v>1027.1499999999999</v>
      </c>
    </row>
    <row r="140" spans="1:9" x14ac:dyDescent="0.2">
      <c r="A140" s="37" t="s">
        <v>81</v>
      </c>
      <c r="B140" s="37"/>
      <c r="C140" s="25">
        <f>C139/10</f>
        <v>836.98400000000004</v>
      </c>
      <c r="D140" s="25">
        <f t="shared" ref="D140:I140" si="31">D139/10</f>
        <v>31.455999999999996</v>
      </c>
      <c r="E140" s="25">
        <f t="shared" si="31"/>
        <v>30.518000000000001</v>
      </c>
      <c r="F140" s="25">
        <f t="shared" si="31"/>
        <v>149.27199999999999</v>
      </c>
      <c r="G140" s="25">
        <f t="shared" si="31"/>
        <v>903.24300000000005</v>
      </c>
      <c r="H140" s="25">
        <f t="shared" si="31"/>
        <v>33.700000000000003</v>
      </c>
      <c r="I140" s="7">
        <f t="shared" si="31"/>
        <v>102.71499999999999</v>
      </c>
    </row>
    <row r="141" spans="1:9" x14ac:dyDescent="0.2">
      <c r="A141" s="37" t="s">
        <v>82</v>
      </c>
      <c r="B141" s="37"/>
      <c r="C141" s="23">
        <f t="shared" ref="C141:H141" si="32">C36+C47+C59+C70+C80+C91+C103+C112+C122+C133</f>
        <v>5502.5</v>
      </c>
      <c r="D141" s="23">
        <f t="shared" si="32"/>
        <v>270.82000000000005</v>
      </c>
      <c r="E141" s="23">
        <f t="shared" si="32"/>
        <v>258.14</v>
      </c>
      <c r="F141" s="23">
        <f t="shared" si="32"/>
        <v>925.11</v>
      </c>
      <c r="G141" s="23">
        <f t="shared" si="32"/>
        <v>6320.3899999999994</v>
      </c>
      <c r="H141" s="23">
        <f t="shared" si="32"/>
        <v>337</v>
      </c>
      <c r="I141" s="24">
        <f>(I36+I47+I59+I70+I80+I91+I103+I112+I122+I133)/10</f>
        <v>76.565000000000012</v>
      </c>
    </row>
    <row r="142" spans="1:9" s="4" customFormat="1" ht="12.75" customHeight="1" x14ac:dyDescent="0.2">
      <c r="A142" s="37" t="s">
        <v>111</v>
      </c>
      <c r="B142" s="37"/>
      <c r="C142" s="25">
        <f>(C39+C51+C62+C73+C83+C95+C106+C115+C125+C137)/10</f>
        <v>286.73400000000004</v>
      </c>
      <c r="D142" s="25">
        <f>(D39+D51+D62+D73+D83+D95+D106+D115+D125+D137)/10</f>
        <v>4.3739999999999997</v>
      </c>
      <c r="E142" s="25">
        <f>(E39+E51+E62+E73+E83+E95+E106+E115+E125+E137)/10</f>
        <v>4.7039999999999997</v>
      </c>
      <c r="F142" s="25">
        <f>(F39+F51+F62+F73+F83+F95+F106+F115+F125+F137)/10</f>
        <v>56.761000000000003</v>
      </c>
      <c r="G142" s="25">
        <f>(G39+G51+G62+G73+G83+G95+G106+G115+G125+G137)/10</f>
        <v>271.20400000000006</v>
      </c>
      <c r="H142" s="25">
        <v>0</v>
      </c>
      <c r="I142" s="7">
        <f>(I39+I51+I62+I73+I83+I95+I106+I115+I125+I137)/10</f>
        <v>26.15</v>
      </c>
    </row>
    <row r="143" spans="1:9" s="4" customFormat="1" ht="12.75" customHeight="1" x14ac:dyDescent="0.2">
      <c r="A143" s="10"/>
      <c r="B143" s="9"/>
      <c r="C143" s="10"/>
      <c r="D143" s="29"/>
      <c r="E143" s="29"/>
      <c r="F143" s="29"/>
      <c r="G143" s="10"/>
      <c r="H143" s="10"/>
      <c r="I143" s="29"/>
    </row>
    <row r="148" spans="1:9" s="4" customFormat="1" ht="12.75" customHeight="1" x14ac:dyDescent="0.2">
      <c r="A148" s="10"/>
      <c r="B148" s="9"/>
      <c r="C148" s="10"/>
      <c r="D148" s="29"/>
      <c r="E148" s="29"/>
      <c r="F148" s="29"/>
      <c r="G148" s="10"/>
      <c r="H148" s="10"/>
      <c r="I148" s="29"/>
    </row>
    <row r="149" spans="1:9" s="4" customFormat="1" ht="12.75" customHeight="1" x14ac:dyDescent="0.2">
      <c r="A149" s="10"/>
      <c r="B149" s="9"/>
      <c r="C149" s="10"/>
      <c r="D149" s="29"/>
      <c r="E149" s="29"/>
      <c r="F149" s="29"/>
      <c r="G149" s="10"/>
      <c r="H149" s="10"/>
      <c r="I149" s="29"/>
    </row>
    <row r="150" spans="1:9" s="4" customFormat="1" ht="12.75" customHeight="1" x14ac:dyDescent="0.2">
      <c r="A150" s="10"/>
      <c r="B150" s="9"/>
      <c r="C150" s="10"/>
      <c r="D150" s="29"/>
      <c r="E150" s="29"/>
      <c r="F150" s="29"/>
      <c r="G150" s="10"/>
      <c r="H150" s="10"/>
      <c r="I150" s="29"/>
    </row>
    <row r="156" spans="1:9" s="4" customFormat="1" ht="12.75" customHeight="1" x14ac:dyDescent="0.2">
      <c r="A156" s="10"/>
      <c r="B156" s="9"/>
      <c r="C156" s="10"/>
      <c r="D156" s="29"/>
      <c r="E156" s="29"/>
      <c r="F156" s="29"/>
      <c r="G156" s="10"/>
      <c r="H156" s="10"/>
      <c r="I156" s="29"/>
    </row>
    <row r="157" spans="1:9" s="4" customFormat="1" ht="12.75" customHeight="1" x14ac:dyDescent="0.2">
      <c r="A157" s="10"/>
      <c r="B157" s="9"/>
      <c r="C157" s="10"/>
      <c r="D157" s="29"/>
      <c r="E157" s="29"/>
      <c r="F157" s="29"/>
      <c r="G157" s="10"/>
      <c r="H157" s="10"/>
      <c r="I157" s="29"/>
    </row>
    <row r="161" spans="1:9" s="4" customFormat="1" ht="12.75" customHeight="1" x14ac:dyDescent="0.2">
      <c r="A161" s="10"/>
      <c r="B161" s="9"/>
      <c r="C161" s="10"/>
      <c r="D161" s="29"/>
      <c r="E161" s="29"/>
      <c r="F161" s="29"/>
      <c r="G161" s="10"/>
      <c r="H161" s="10"/>
      <c r="I161" s="29"/>
    </row>
    <row r="162" spans="1:9" s="4" customFormat="1" ht="12.75" customHeight="1" x14ac:dyDescent="0.2">
      <c r="A162" s="10"/>
      <c r="B162" s="9"/>
      <c r="C162" s="10"/>
      <c r="D162" s="29"/>
      <c r="E162" s="29"/>
      <c r="F162" s="29"/>
      <c r="G162" s="10"/>
      <c r="H162" s="10"/>
      <c r="I162" s="29"/>
    </row>
    <row r="163" spans="1:9" s="4" customFormat="1" ht="12.75" customHeight="1" x14ac:dyDescent="0.2">
      <c r="A163" s="10"/>
      <c r="B163" s="9"/>
      <c r="C163" s="10"/>
      <c r="D163" s="29"/>
      <c r="E163" s="29"/>
      <c r="F163" s="29"/>
      <c r="G163" s="10"/>
      <c r="H163" s="10"/>
      <c r="I163" s="29"/>
    </row>
    <row r="164" spans="1:9" s="4" customFormat="1" ht="12.75" customHeight="1" x14ac:dyDescent="0.2">
      <c r="A164" s="10"/>
      <c r="B164" s="9"/>
      <c r="C164" s="10"/>
      <c r="D164" s="29"/>
      <c r="E164" s="29"/>
      <c r="F164" s="29"/>
      <c r="G164" s="10"/>
      <c r="H164" s="10"/>
      <c r="I164" s="29"/>
    </row>
    <row r="169" spans="1:9" s="4" customFormat="1" ht="12.75" customHeight="1" x14ac:dyDescent="0.2">
      <c r="A169" s="10"/>
      <c r="B169" s="9"/>
      <c r="C169" s="10"/>
      <c r="D169" s="29"/>
      <c r="E169" s="29"/>
      <c r="F169" s="29"/>
      <c r="G169" s="10"/>
      <c r="H169" s="10"/>
      <c r="I169" s="29"/>
    </row>
    <row r="170" spans="1:9" s="4" customFormat="1" ht="12.75" customHeight="1" x14ac:dyDescent="0.2">
      <c r="A170" s="10"/>
      <c r="B170" s="9"/>
      <c r="C170" s="10"/>
      <c r="D170" s="29"/>
      <c r="E170" s="29"/>
      <c r="F170" s="29"/>
      <c r="G170" s="10"/>
      <c r="H170" s="10"/>
      <c r="I170" s="29"/>
    </row>
    <row r="174" spans="1:9" s="4" customFormat="1" x14ac:dyDescent="0.2">
      <c r="A174" s="10"/>
      <c r="B174" s="9"/>
      <c r="C174" s="10"/>
      <c r="D174" s="29"/>
      <c r="E174" s="29"/>
      <c r="F174" s="29"/>
      <c r="G174" s="10"/>
      <c r="H174" s="10"/>
      <c r="I174" s="29"/>
    </row>
    <row r="175" spans="1:9" s="4" customFormat="1" x14ac:dyDescent="0.2">
      <c r="A175" s="10"/>
      <c r="B175" s="9"/>
      <c r="C175" s="10"/>
      <c r="D175" s="29"/>
      <c r="E175" s="29"/>
      <c r="F175" s="29"/>
      <c r="G175" s="10"/>
      <c r="H175" s="10"/>
      <c r="I175" s="29"/>
    </row>
    <row r="176" spans="1:9" s="4" customFormat="1" x14ac:dyDescent="0.2">
      <c r="A176" s="10"/>
      <c r="B176" s="9"/>
      <c r="C176" s="10"/>
      <c r="D176" s="29"/>
      <c r="E176" s="29"/>
      <c r="F176" s="29"/>
      <c r="G176" s="10"/>
      <c r="H176" s="10"/>
      <c r="I176" s="29"/>
    </row>
    <row r="177" spans="1:9" s="4" customFormat="1" x14ac:dyDescent="0.2">
      <c r="A177" s="10"/>
      <c r="B177" s="9"/>
      <c r="C177" s="10"/>
      <c r="D177" s="29"/>
      <c r="E177" s="29"/>
      <c r="F177" s="29"/>
      <c r="G177" s="10"/>
      <c r="H177" s="10"/>
      <c r="I177" s="29"/>
    </row>
    <row r="178" spans="1:9" s="5" customFormat="1" ht="13.5" customHeight="1" x14ac:dyDescent="0.2">
      <c r="A178" s="10"/>
      <c r="B178" s="9"/>
      <c r="C178" s="10"/>
      <c r="D178" s="29"/>
      <c r="E178" s="29"/>
      <c r="F178" s="29"/>
      <c r="G178" s="10"/>
      <c r="H178" s="10"/>
      <c r="I178" s="29"/>
    </row>
  </sheetData>
  <mergeCells count="85">
    <mergeCell ref="B12:F12"/>
    <mergeCell ref="E6:I6"/>
    <mergeCell ref="B8:F8"/>
    <mergeCell ref="B9:F9"/>
    <mergeCell ref="B10:F10"/>
    <mergeCell ref="B11:F11"/>
    <mergeCell ref="E1:I1"/>
    <mergeCell ref="E2:I2"/>
    <mergeCell ref="E3:I3"/>
    <mergeCell ref="E4:I4"/>
    <mergeCell ref="E5:I5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C28:I28"/>
    <mergeCell ref="A29:A30"/>
    <mergeCell ref="B29:B30"/>
    <mergeCell ref="C29:C30"/>
    <mergeCell ref="D29:F29"/>
    <mergeCell ref="G29:G30"/>
    <mergeCell ref="H29:H30"/>
    <mergeCell ref="I29:I30"/>
    <mergeCell ref="A51:B51"/>
    <mergeCell ref="A59:B59"/>
    <mergeCell ref="A63:B63"/>
    <mergeCell ref="A32:A35"/>
    <mergeCell ref="A36:B36"/>
    <mergeCell ref="A37:A38"/>
    <mergeCell ref="A39:B39"/>
    <mergeCell ref="A40:B40"/>
    <mergeCell ref="A42:A46"/>
    <mergeCell ref="A96:B96"/>
    <mergeCell ref="A47:B47"/>
    <mergeCell ref="A48:A50"/>
    <mergeCell ref="A52:B52"/>
    <mergeCell ref="A55:A58"/>
    <mergeCell ref="A60:A61"/>
    <mergeCell ref="A62:B62"/>
    <mergeCell ref="A95:B95"/>
    <mergeCell ref="A73:B73"/>
    <mergeCell ref="A74:B74"/>
    <mergeCell ref="A76:A79"/>
    <mergeCell ref="A80:B80"/>
    <mergeCell ref="A65:A69"/>
    <mergeCell ref="A70:B70"/>
    <mergeCell ref="A71:A72"/>
    <mergeCell ref="A81:A82"/>
    <mergeCell ref="A83:B83"/>
    <mergeCell ref="A84:B84"/>
    <mergeCell ref="A86:A90"/>
    <mergeCell ref="A91:B91"/>
    <mergeCell ref="A92:A94"/>
    <mergeCell ref="A141:B141"/>
    <mergeCell ref="A142:B142"/>
    <mergeCell ref="A112:B112"/>
    <mergeCell ref="A113:A114"/>
    <mergeCell ref="A115:B115"/>
    <mergeCell ref="A116:B116"/>
    <mergeCell ref="A118:A121"/>
    <mergeCell ref="A122:B122"/>
    <mergeCell ref="A137:B137"/>
    <mergeCell ref="A134:A136"/>
    <mergeCell ref="A123:A124"/>
    <mergeCell ref="A125:B125"/>
    <mergeCell ref="A126:B126"/>
    <mergeCell ref="A128:A132"/>
    <mergeCell ref="A98:A102"/>
    <mergeCell ref="A133:B133"/>
    <mergeCell ref="A138:B138"/>
    <mergeCell ref="A139:B139"/>
    <mergeCell ref="A140:B140"/>
    <mergeCell ref="A104:A105"/>
    <mergeCell ref="A106:B106"/>
    <mergeCell ref="A107:B107"/>
    <mergeCell ref="A109:A111"/>
    <mergeCell ref="A103:B10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L9" sqref="L9"/>
    </sheetView>
  </sheetViews>
  <sheetFormatPr defaultRowHeight="12.75" x14ac:dyDescent="0.2"/>
  <cols>
    <col min="1" max="1" width="10.5703125" style="10" customWidth="1"/>
    <col min="2" max="2" width="38.85546875" style="9" customWidth="1"/>
    <col min="3" max="3" width="6.85546875" style="10" customWidth="1"/>
    <col min="4" max="5" width="6" style="29" customWidth="1"/>
    <col min="6" max="6" width="7.28515625" style="29" customWidth="1"/>
    <col min="7" max="7" width="7.42578125" style="10" customWidth="1"/>
    <col min="8" max="8" width="7" style="10" customWidth="1"/>
    <col min="9" max="9" width="7.42578125" style="29" customWidth="1"/>
  </cols>
  <sheetData>
    <row r="1" spans="1:9" x14ac:dyDescent="0.2">
      <c r="B1" s="11" t="s">
        <v>87</v>
      </c>
      <c r="E1" s="47" t="s">
        <v>86</v>
      </c>
      <c r="F1" s="47"/>
      <c r="G1" s="47"/>
      <c r="H1" s="47"/>
      <c r="I1" s="47"/>
    </row>
    <row r="2" spans="1:9" x14ac:dyDescent="0.2">
      <c r="B2" s="9" t="s">
        <v>88</v>
      </c>
      <c r="E2" s="48" t="s">
        <v>117</v>
      </c>
      <c r="F2" s="48"/>
      <c r="G2" s="48"/>
      <c r="H2" s="48"/>
      <c r="I2" s="48"/>
    </row>
    <row r="3" spans="1:9" ht="12.75" customHeight="1" x14ac:dyDescent="0.2">
      <c r="B3" s="9" t="s">
        <v>89</v>
      </c>
      <c r="E3" s="49"/>
      <c r="F3" s="49"/>
      <c r="G3" s="49"/>
      <c r="H3" s="49"/>
      <c r="I3" s="49"/>
    </row>
    <row r="4" spans="1:9" ht="12.75" customHeight="1" x14ac:dyDescent="0.2">
      <c r="B4" s="12"/>
      <c r="E4" s="49" t="s">
        <v>118</v>
      </c>
      <c r="F4" s="49"/>
      <c r="G4" s="49"/>
      <c r="H4" s="49"/>
      <c r="I4" s="49"/>
    </row>
    <row r="5" spans="1:9" x14ac:dyDescent="0.2">
      <c r="B5" s="9" t="s">
        <v>90</v>
      </c>
      <c r="E5" s="50"/>
      <c r="F5" s="50"/>
      <c r="G5" s="50"/>
      <c r="H5" s="50"/>
      <c r="I5" s="50"/>
    </row>
    <row r="6" spans="1:9" x14ac:dyDescent="0.2">
      <c r="B6" s="9" t="s">
        <v>109</v>
      </c>
      <c r="E6" s="46"/>
      <c r="F6" s="46"/>
      <c r="G6" s="46"/>
      <c r="H6" s="46"/>
      <c r="I6" s="46"/>
    </row>
    <row r="8" spans="1:9" x14ac:dyDescent="0.2">
      <c r="B8" s="47" t="s">
        <v>86</v>
      </c>
      <c r="C8" s="47"/>
      <c r="D8" s="47"/>
      <c r="E8" s="47"/>
      <c r="F8" s="47"/>
    </row>
    <row r="9" spans="1:9" x14ac:dyDescent="0.2">
      <c r="B9" s="48" t="s">
        <v>100</v>
      </c>
      <c r="C9" s="48"/>
      <c r="D9" s="48"/>
      <c r="E9" s="48"/>
      <c r="F9" s="48"/>
    </row>
    <row r="10" spans="1:9" x14ac:dyDescent="0.2">
      <c r="B10" s="49"/>
      <c r="C10" s="49"/>
      <c r="D10" s="49"/>
      <c r="E10" s="49"/>
      <c r="F10" s="49"/>
    </row>
    <row r="11" spans="1:9" x14ac:dyDescent="0.2">
      <c r="B11" s="49"/>
      <c r="C11" s="49"/>
      <c r="D11" s="49"/>
      <c r="E11" s="49"/>
      <c r="F11" s="49"/>
    </row>
    <row r="12" spans="1:9" x14ac:dyDescent="0.2">
      <c r="B12" s="50"/>
      <c r="C12" s="50"/>
      <c r="D12" s="50"/>
      <c r="E12" s="50"/>
      <c r="F12" s="50"/>
    </row>
    <row r="16" spans="1:9" x14ac:dyDescent="0.2">
      <c r="A16" s="51" t="s">
        <v>107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52" t="s">
        <v>91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53" t="s">
        <v>102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1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52" t="s">
        <v>92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 t="s">
        <v>93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94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2" t="s">
        <v>95</v>
      </c>
      <c r="B23" s="52"/>
      <c r="C23" s="52"/>
      <c r="D23" s="52"/>
      <c r="E23" s="52"/>
      <c r="F23" s="52"/>
      <c r="G23" s="52"/>
      <c r="H23" s="52"/>
      <c r="I23" s="52"/>
    </row>
    <row r="24" spans="1:9" ht="12.75" customHeight="1" x14ac:dyDescent="0.2">
      <c r="A24" s="54" t="s">
        <v>96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2" t="s">
        <v>97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 t="s">
        <v>99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 t="s">
        <v>98</v>
      </c>
      <c r="B27" s="52"/>
      <c r="C27" s="52"/>
      <c r="D27" s="52"/>
      <c r="E27" s="52"/>
      <c r="F27" s="52"/>
      <c r="G27" s="52"/>
      <c r="H27" s="52"/>
      <c r="I27" s="52"/>
    </row>
    <row r="28" spans="1:9" ht="12.75" customHeight="1" x14ac:dyDescent="0.2">
      <c r="A28" s="13"/>
      <c r="B28" s="13" t="s">
        <v>7</v>
      </c>
      <c r="C28" s="30" t="s">
        <v>114</v>
      </c>
      <c r="D28" s="30"/>
      <c r="E28" s="30"/>
      <c r="F28" s="30"/>
      <c r="G28" s="30"/>
      <c r="H28" s="30"/>
      <c r="I28" s="30"/>
    </row>
    <row r="29" spans="1:9" ht="12.75" customHeight="1" x14ac:dyDescent="0.2">
      <c r="A29" s="31" t="s">
        <v>0</v>
      </c>
      <c r="B29" s="32" t="s">
        <v>1</v>
      </c>
      <c r="C29" s="31" t="s">
        <v>6</v>
      </c>
      <c r="D29" s="33" t="s">
        <v>8</v>
      </c>
      <c r="E29" s="33"/>
      <c r="F29" s="33"/>
      <c r="G29" s="34" t="s">
        <v>84</v>
      </c>
      <c r="H29" s="34" t="s">
        <v>5</v>
      </c>
      <c r="I29" s="35" t="s">
        <v>85</v>
      </c>
    </row>
    <row r="30" spans="1:9" x14ac:dyDescent="0.2">
      <c r="A30" s="31"/>
      <c r="B30" s="32"/>
      <c r="C30" s="31"/>
      <c r="D30" s="24" t="s">
        <v>2</v>
      </c>
      <c r="E30" s="24" t="s">
        <v>3</v>
      </c>
      <c r="F30" s="24" t="s">
        <v>4</v>
      </c>
      <c r="G30" s="34"/>
      <c r="H30" s="34"/>
      <c r="I30" s="36"/>
    </row>
    <row r="31" spans="1:9" x14ac:dyDescent="0.2">
      <c r="A31" s="25" t="s">
        <v>10</v>
      </c>
      <c r="B31" s="25"/>
      <c r="C31" s="25"/>
      <c r="D31" s="25"/>
      <c r="E31" s="25"/>
      <c r="F31" s="25"/>
      <c r="G31" s="25"/>
      <c r="H31" s="25"/>
      <c r="I31" s="7"/>
    </row>
    <row r="32" spans="1:9" x14ac:dyDescent="0.2">
      <c r="A32" s="37" t="s">
        <v>110</v>
      </c>
      <c r="B32" s="23" t="s">
        <v>13</v>
      </c>
      <c r="C32" s="8">
        <v>150</v>
      </c>
      <c r="D32" s="7">
        <v>18.559999999999999</v>
      </c>
      <c r="E32" s="7">
        <v>24.32</v>
      </c>
      <c r="F32" s="7">
        <v>31.92</v>
      </c>
      <c r="G32" s="25">
        <v>328</v>
      </c>
      <c r="H32" s="25" t="s">
        <v>12</v>
      </c>
      <c r="I32" s="7">
        <f>31.75/160*150</f>
        <v>29.765625</v>
      </c>
    </row>
    <row r="33" spans="1:9" x14ac:dyDescent="0.2">
      <c r="A33" s="37"/>
      <c r="B33" s="23" t="s">
        <v>15</v>
      </c>
      <c r="C33" s="8">
        <v>20</v>
      </c>
      <c r="D33" s="7">
        <v>3.84</v>
      </c>
      <c r="E33" s="7">
        <v>0.48</v>
      </c>
      <c r="F33" s="7">
        <v>22.08</v>
      </c>
      <c r="G33" s="25">
        <v>120.8</v>
      </c>
      <c r="H33" s="25" t="s">
        <v>14</v>
      </c>
      <c r="I33" s="7">
        <v>2</v>
      </c>
    </row>
    <row r="34" spans="1:9" x14ac:dyDescent="0.2">
      <c r="A34" s="37"/>
      <c r="B34" s="23" t="s">
        <v>17</v>
      </c>
      <c r="C34" s="8">
        <v>180</v>
      </c>
      <c r="D34" s="7">
        <v>0.2</v>
      </c>
      <c r="E34" s="7">
        <v>0</v>
      </c>
      <c r="F34" s="7">
        <v>10.5</v>
      </c>
      <c r="G34" s="25">
        <v>38.799999999999997</v>
      </c>
      <c r="H34" s="25" t="s">
        <v>16</v>
      </c>
      <c r="I34" s="7">
        <v>6.3</v>
      </c>
    </row>
    <row r="35" spans="1:9" x14ac:dyDescent="0.2">
      <c r="A35" s="58" t="s">
        <v>113</v>
      </c>
      <c r="B35" s="59"/>
      <c r="C35" s="26">
        <f t="shared" ref="C35:I35" si="0">SUM(C32:C34)</f>
        <v>350</v>
      </c>
      <c r="D35" s="26">
        <f t="shared" si="0"/>
        <v>22.599999999999998</v>
      </c>
      <c r="E35" s="26">
        <f t="shared" si="0"/>
        <v>24.8</v>
      </c>
      <c r="F35" s="26">
        <f t="shared" si="0"/>
        <v>64.5</v>
      </c>
      <c r="G35" s="26">
        <f t="shared" si="0"/>
        <v>487.6</v>
      </c>
      <c r="H35" s="26">
        <f t="shared" si="0"/>
        <v>0</v>
      </c>
      <c r="I35" s="17">
        <f t="shared" si="0"/>
        <v>38.065624999999997</v>
      </c>
    </row>
    <row r="36" spans="1:9" x14ac:dyDescent="0.2">
      <c r="A36" s="25" t="s">
        <v>28</v>
      </c>
      <c r="B36" s="25"/>
      <c r="C36" s="25"/>
      <c r="D36" s="25"/>
      <c r="E36" s="25"/>
      <c r="F36" s="25"/>
      <c r="G36" s="25"/>
      <c r="H36" s="25"/>
      <c r="I36" s="7"/>
    </row>
    <row r="37" spans="1:9" s="1" customFormat="1" x14ac:dyDescent="0.2">
      <c r="A37" s="20" t="s">
        <v>110</v>
      </c>
      <c r="B37" s="23" t="s">
        <v>34</v>
      </c>
      <c r="C37" s="8">
        <v>30</v>
      </c>
      <c r="D37" s="7">
        <v>3.85</v>
      </c>
      <c r="E37" s="7">
        <v>4.55</v>
      </c>
      <c r="F37" s="7">
        <v>35.450000000000003</v>
      </c>
      <c r="G37" s="25">
        <v>198</v>
      </c>
      <c r="H37" s="25" t="s">
        <v>33</v>
      </c>
      <c r="I37" s="7">
        <v>9</v>
      </c>
    </row>
    <row r="38" spans="1:9" s="2" customFormat="1" ht="12.75" customHeight="1" x14ac:dyDescent="0.2">
      <c r="A38" s="22"/>
      <c r="B38" s="23" t="s">
        <v>17</v>
      </c>
      <c r="C38" s="8">
        <v>180</v>
      </c>
      <c r="D38" s="7">
        <v>0.2</v>
      </c>
      <c r="E38" s="7">
        <v>0</v>
      </c>
      <c r="F38" s="7">
        <v>10.5</v>
      </c>
      <c r="G38" s="25">
        <v>38.799999999999997</v>
      </c>
      <c r="H38" s="25" t="s">
        <v>16</v>
      </c>
      <c r="I38" s="7">
        <v>6.3</v>
      </c>
    </row>
    <row r="39" spans="1:9" s="3" customFormat="1" ht="12.75" customHeight="1" x14ac:dyDescent="0.2">
      <c r="A39" s="58" t="s">
        <v>113</v>
      </c>
      <c r="B39" s="59"/>
      <c r="C39" s="26">
        <f t="shared" ref="C39:I39" si="1">SUM(C37:C38)</f>
        <v>210</v>
      </c>
      <c r="D39" s="26">
        <f t="shared" si="1"/>
        <v>4.05</v>
      </c>
      <c r="E39" s="26">
        <f t="shared" si="1"/>
        <v>4.55</v>
      </c>
      <c r="F39" s="26">
        <f t="shared" si="1"/>
        <v>45.95</v>
      </c>
      <c r="G39" s="26">
        <f t="shared" si="1"/>
        <v>236.8</v>
      </c>
      <c r="H39" s="26">
        <f t="shared" si="1"/>
        <v>0</v>
      </c>
      <c r="I39" s="17">
        <f t="shared" si="1"/>
        <v>15.3</v>
      </c>
    </row>
    <row r="40" spans="1:9" s="4" customFormat="1" ht="12.75" customHeight="1" x14ac:dyDescent="0.2">
      <c r="A40" s="25" t="s">
        <v>41</v>
      </c>
      <c r="B40" s="25"/>
      <c r="C40" s="25"/>
      <c r="D40" s="25"/>
      <c r="E40" s="25"/>
      <c r="F40" s="25"/>
      <c r="G40" s="25"/>
      <c r="H40" s="25"/>
      <c r="I40" s="7"/>
    </row>
    <row r="41" spans="1:9" x14ac:dyDescent="0.2">
      <c r="A41" s="37" t="s">
        <v>110</v>
      </c>
      <c r="B41" s="23" t="s">
        <v>43</v>
      </c>
      <c r="C41" s="8">
        <v>90</v>
      </c>
      <c r="D41" s="7">
        <v>17.28</v>
      </c>
      <c r="E41" s="7">
        <v>20.16</v>
      </c>
      <c r="F41" s="7">
        <v>15.72</v>
      </c>
      <c r="G41" s="25">
        <v>188.52</v>
      </c>
      <c r="H41" s="25" t="s">
        <v>42</v>
      </c>
      <c r="I41" s="7">
        <v>30</v>
      </c>
    </row>
    <row r="42" spans="1:9" x14ac:dyDescent="0.2">
      <c r="A42" s="37"/>
      <c r="B42" s="23" t="s">
        <v>44</v>
      </c>
      <c r="C42" s="8">
        <f>150/2</f>
        <v>75</v>
      </c>
      <c r="D42" s="7">
        <v>6</v>
      </c>
      <c r="E42" s="7">
        <v>11.34</v>
      </c>
      <c r="F42" s="7">
        <v>54.06</v>
      </c>
      <c r="G42" s="25">
        <v>313.94</v>
      </c>
      <c r="H42" s="25" t="s">
        <v>39</v>
      </c>
      <c r="I42" s="7">
        <v>2.52</v>
      </c>
    </row>
    <row r="43" spans="1:9" s="4" customFormat="1" x14ac:dyDescent="0.2">
      <c r="A43" s="37"/>
      <c r="B43" s="23" t="s">
        <v>17</v>
      </c>
      <c r="C43" s="8">
        <v>180</v>
      </c>
      <c r="D43" s="7">
        <v>0.2</v>
      </c>
      <c r="E43" s="7">
        <v>0</v>
      </c>
      <c r="F43" s="7">
        <v>10.5</v>
      </c>
      <c r="G43" s="25">
        <v>38.799999999999997</v>
      </c>
      <c r="H43" s="25" t="s">
        <v>16</v>
      </c>
      <c r="I43" s="7">
        <v>6.3</v>
      </c>
    </row>
    <row r="44" spans="1:9" s="4" customFormat="1" x14ac:dyDescent="0.2">
      <c r="A44" s="58" t="s">
        <v>113</v>
      </c>
      <c r="B44" s="59"/>
      <c r="C44" s="27">
        <f t="shared" ref="C44:I44" si="2">SUM(C41:C43)</f>
        <v>345</v>
      </c>
      <c r="D44" s="26">
        <f t="shared" si="2"/>
        <v>23.48</v>
      </c>
      <c r="E44" s="26">
        <f t="shared" si="2"/>
        <v>31.5</v>
      </c>
      <c r="F44" s="26">
        <f t="shared" si="2"/>
        <v>80.28</v>
      </c>
      <c r="G44" s="26">
        <f t="shared" si="2"/>
        <v>541.26</v>
      </c>
      <c r="H44" s="26">
        <f t="shared" si="2"/>
        <v>0</v>
      </c>
      <c r="I44" s="26">
        <f t="shared" si="2"/>
        <v>38.82</v>
      </c>
    </row>
    <row r="45" spans="1:9" x14ac:dyDescent="0.2">
      <c r="A45" s="25" t="s">
        <v>55</v>
      </c>
      <c r="B45" s="25"/>
      <c r="C45" s="25"/>
      <c r="D45" s="25"/>
      <c r="E45" s="25"/>
      <c r="F45" s="25"/>
      <c r="G45" s="25"/>
      <c r="H45" s="25"/>
      <c r="I45" s="7"/>
    </row>
    <row r="46" spans="1:9" x14ac:dyDescent="0.2">
      <c r="A46" s="20" t="s">
        <v>110</v>
      </c>
      <c r="B46" s="23" t="s">
        <v>57</v>
      </c>
      <c r="C46" s="8">
        <v>150</v>
      </c>
      <c r="D46" s="7">
        <v>13.12</v>
      </c>
      <c r="E46" s="7">
        <v>17.25</v>
      </c>
      <c r="F46" s="7">
        <v>23.89</v>
      </c>
      <c r="G46" s="25">
        <v>292.45</v>
      </c>
      <c r="H46" s="25" t="s">
        <v>56</v>
      </c>
      <c r="I46" s="7">
        <v>26.14</v>
      </c>
    </row>
    <row r="47" spans="1:9" s="4" customFormat="1" x14ac:dyDescent="0.2">
      <c r="A47" s="21"/>
      <c r="B47" s="23" t="s">
        <v>15</v>
      </c>
      <c r="C47" s="8">
        <v>20</v>
      </c>
      <c r="D47" s="7">
        <v>3.84</v>
      </c>
      <c r="E47" s="7">
        <v>0.48</v>
      </c>
      <c r="F47" s="7">
        <v>22.08</v>
      </c>
      <c r="G47" s="25">
        <v>120.8</v>
      </c>
      <c r="H47" s="25" t="s">
        <v>14</v>
      </c>
      <c r="I47" s="7">
        <v>2</v>
      </c>
    </row>
    <row r="48" spans="1:9" x14ac:dyDescent="0.2">
      <c r="A48" s="21"/>
      <c r="B48" s="23" t="s">
        <v>17</v>
      </c>
      <c r="C48" s="8">
        <v>180</v>
      </c>
      <c r="D48" s="7">
        <v>0.2</v>
      </c>
      <c r="E48" s="7">
        <v>0</v>
      </c>
      <c r="F48" s="7">
        <v>10.5</v>
      </c>
      <c r="G48" s="25">
        <v>38.799999999999997</v>
      </c>
      <c r="H48" s="25" t="s">
        <v>16</v>
      </c>
      <c r="I48" s="7">
        <v>6.3</v>
      </c>
    </row>
    <row r="49" spans="1:9" x14ac:dyDescent="0.2">
      <c r="A49" s="58" t="s">
        <v>113</v>
      </c>
      <c r="B49" s="59"/>
      <c r="C49" s="26">
        <f t="shared" ref="C49:I49" si="3">SUM(C46:C48)</f>
        <v>350</v>
      </c>
      <c r="D49" s="26">
        <f t="shared" si="3"/>
        <v>17.16</v>
      </c>
      <c r="E49" s="26">
        <f t="shared" si="3"/>
        <v>17.73</v>
      </c>
      <c r="F49" s="26">
        <f t="shared" si="3"/>
        <v>56.47</v>
      </c>
      <c r="G49" s="26">
        <f t="shared" si="3"/>
        <v>452.05</v>
      </c>
      <c r="H49" s="26">
        <f t="shared" si="3"/>
        <v>0</v>
      </c>
      <c r="I49" s="17">
        <f t="shared" si="3"/>
        <v>34.44</v>
      </c>
    </row>
    <row r="50" spans="1:9" x14ac:dyDescent="0.2">
      <c r="A50" s="25" t="s">
        <v>60</v>
      </c>
      <c r="B50" s="25"/>
      <c r="C50" s="25"/>
      <c r="D50" s="25"/>
      <c r="E50" s="25"/>
      <c r="F50" s="25"/>
      <c r="G50" s="25"/>
      <c r="H50" s="25"/>
      <c r="I50" s="7"/>
    </row>
    <row r="51" spans="1:9" x14ac:dyDescent="0.2">
      <c r="A51" s="55" t="s">
        <v>110</v>
      </c>
      <c r="B51" s="25" t="s">
        <v>101</v>
      </c>
      <c r="C51" s="25">
        <v>45</v>
      </c>
      <c r="D51" s="25">
        <v>28.95</v>
      </c>
      <c r="E51" s="25">
        <v>5.0999999999999996</v>
      </c>
      <c r="F51" s="25">
        <v>1.05</v>
      </c>
      <c r="G51" s="25">
        <v>139.35</v>
      </c>
      <c r="H51" s="25">
        <v>126</v>
      </c>
      <c r="I51" s="7">
        <f>46.3/2</f>
        <v>23.15</v>
      </c>
    </row>
    <row r="52" spans="1:9" x14ac:dyDescent="0.2">
      <c r="A52" s="56"/>
      <c r="B52" s="23" t="s">
        <v>44</v>
      </c>
      <c r="C52" s="8">
        <f>170/2</f>
        <v>85</v>
      </c>
      <c r="D52" s="7">
        <v>6</v>
      </c>
      <c r="E52" s="7">
        <v>11.34</v>
      </c>
      <c r="F52" s="7">
        <v>54.06</v>
      </c>
      <c r="G52" s="25">
        <v>313.94</v>
      </c>
      <c r="H52" s="8">
        <v>59</v>
      </c>
      <c r="I52" s="7">
        <f>5.7/2</f>
        <v>2.85</v>
      </c>
    </row>
    <row r="53" spans="1:9" x14ac:dyDescent="0.2">
      <c r="A53" s="56"/>
      <c r="B53" s="23" t="s">
        <v>15</v>
      </c>
      <c r="C53" s="8">
        <v>20</v>
      </c>
      <c r="D53" s="7">
        <v>3.84</v>
      </c>
      <c r="E53" s="7">
        <v>0.48</v>
      </c>
      <c r="F53" s="7">
        <v>22.08</v>
      </c>
      <c r="G53" s="25">
        <v>120.8</v>
      </c>
      <c r="H53" s="25" t="s">
        <v>14</v>
      </c>
      <c r="I53" s="7">
        <v>2</v>
      </c>
    </row>
    <row r="54" spans="1:9" s="4" customFormat="1" ht="12.75" customHeight="1" x14ac:dyDescent="0.2">
      <c r="A54" s="57"/>
      <c r="B54" s="23" t="s">
        <v>17</v>
      </c>
      <c r="C54" s="8">
        <v>180</v>
      </c>
      <c r="D54" s="7">
        <v>0.2</v>
      </c>
      <c r="E54" s="7">
        <v>0</v>
      </c>
      <c r="F54" s="7">
        <v>10.5</v>
      </c>
      <c r="G54" s="25">
        <v>38.799999999999997</v>
      </c>
      <c r="H54" s="25" t="s">
        <v>16</v>
      </c>
      <c r="I54" s="7">
        <v>6.3</v>
      </c>
    </row>
    <row r="55" spans="1:9" x14ac:dyDescent="0.2">
      <c r="A55" s="58" t="s">
        <v>113</v>
      </c>
      <c r="B55" s="59"/>
      <c r="C55" s="26">
        <f>SUM(C51:C54)</f>
        <v>330</v>
      </c>
      <c r="D55" s="26">
        <f t="shared" ref="D55:I55" si="4">SUM(D51:D54)</f>
        <v>38.990000000000009</v>
      </c>
      <c r="E55" s="26">
        <f t="shared" si="4"/>
        <v>16.919999999999998</v>
      </c>
      <c r="F55" s="26">
        <f t="shared" si="4"/>
        <v>87.69</v>
      </c>
      <c r="G55" s="26">
        <f t="shared" si="4"/>
        <v>612.88999999999987</v>
      </c>
      <c r="H55" s="26">
        <f t="shared" si="4"/>
        <v>185</v>
      </c>
      <c r="I55" s="26">
        <f t="shared" si="4"/>
        <v>34.299999999999997</v>
      </c>
    </row>
    <row r="56" spans="1:9" s="4" customFormat="1" ht="12.75" customHeight="1" x14ac:dyDescent="0.2">
      <c r="A56" s="25" t="s">
        <v>68</v>
      </c>
      <c r="B56" s="25"/>
      <c r="C56" s="25"/>
      <c r="D56" s="25"/>
      <c r="E56" s="25"/>
      <c r="F56" s="25"/>
      <c r="G56" s="25"/>
      <c r="H56" s="25"/>
      <c r="I56" s="7"/>
    </row>
    <row r="57" spans="1:9" x14ac:dyDescent="0.2">
      <c r="A57" s="20" t="s">
        <v>110</v>
      </c>
      <c r="B57" s="23" t="s">
        <v>34</v>
      </c>
      <c r="C57" s="8">
        <v>30</v>
      </c>
      <c r="D57" s="7">
        <v>3.85</v>
      </c>
      <c r="E57" s="7">
        <v>4.55</v>
      </c>
      <c r="F57" s="7">
        <v>35.450000000000003</v>
      </c>
      <c r="G57" s="25">
        <v>198</v>
      </c>
      <c r="H57" s="25" t="s">
        <v>33</v>
      </c>
      <c r="I57" s="7">
        <v>9</v>
      </c>
    </row>
    <row r="58" spans="1:9" x14ac:dyDescent="0.2">
      <c r="A58" s="22"/>
      <c r="B58" s="23" t="s">
        <v>17</v>
      </c>
      <c r="C58" s="8">
        <v>180</v>
      </c>
      <c r="D58" s="7">
        <v>0.2</v>
      </c>
      <c r="E58" s="7">
        <v>0</v>
      </c>
      <c r="F58" s="7">
        <v>10.5</v>
      </c>
      <c r="G58" s="25">
        <v>38.799999999999997</v>
      </c>
      <c r="H58" s="25" t="s">
        <v>16</v>
      </c>
      <c r="I58" s="7">
        <v>6.3</v>
      </c>
    </row>
    <row r="59" spans="1:9" s="4" customFormat="1" ht="12.75" customHeight="1" x14ac:dyDescent="0.2">
      <c r="A59" s="58" t="s">
        <v>113</v>
      </c>
      <c r="B59" s="59"/>
      <c r="C59" s="26">
        <f t="shared" ref="C59:I59" si="5">SUM(C57:C58)</f>
        <v>210</v>
      </c>
      <c r="D59" s="26">
        <f t="shared" si="5"/>
        <v>4.05</v>
      </c>
      <c r="E59" s="26">
        <f t="shared" si="5"/>
        <v>4.55</v>
      </c>
      <c r="F59" s="26">
        <f t="shared" si="5"/>
        <v>45.95</v>
      </c>
      <c r="G59" s="26">
        <f t="shared" si="5"/>
        <v>236.8</v>
      </c>
      <c r="H59" s="26">
        <f t="shared" si="5"/>
        <v>0</v>
      </c>
      <c r="I59" s="17">
        <f t="shared" si="5"/>
        <v>15.3</v>
      </c>
    </row>
    <row r="60" spans="1:9" s="4" customFormat="1" ht="12.75" customHeight="1" x14ac:dyDescent="0.2">
      <c r="A60" s="25" t="s">
        <v>73</v>
      </c>
      <c r="B60" s="25"/>
      <c r="C60" s="25"/>
      <c r="D60" s="25"/>
      <c r="E60" s="25"/>
      <c r="F60" s="25"/>
      <c r="G60" s="25"/>
      <c r="H60" s="25"/>
      <c r="I60" s="7"/>
    </row>
    <row r="61" spans="1:9" s="4" customFormat="1" ht="12.75" customHeight="1" x14ac:dyDescent="0.2">
      <c r="A61" s="39" t="s">
        <v>110</v>
      </c>
      <c r="B61" s="23" t="s">
        <v>15</v>
      </c>
      <c r="C61" s="8">
        <v>20</v>
      </c>
      <c r="D61" s="7">
        <v>3.84</v>
      </c>
      <c r="E61" s="7">
        <v>0.48</v>
      </c>
      <c r="F61" s="7">
        <v>22.08</v>
      </c>
      <c r="G61" s="25">
        <v>120.8</v>
      </c>
      <c r="H61" s="25" t="s">
        <v>14</v>
      </c>
      <c r="I61" s="7">
        <v>2</v>
      </c>
    </row>
    <row r="62" spans="1:9" x14ac:dyDescent="0.2">
      <c r="A62" s="40"/>
      <c r="B62" s="23" t="s">
        <v>63</v>
      </c>
      <c r="C62" s="8">
        <v>10</v>
      </c>
      <c r="D62" s="7">
        <v>0.1</v>
      </c>
      <c r="E62" s="7">
        <v>8.1999999999999993</v>
      </c>
      <c r="F62" s="7">
        <v>0.1</v>
      </c>
      <c r="G62" s="25">
        <v>74.8</v>
      </c>
      <c r="H62" s="25" t="s">
        <v>62</v>
      </c>
      <c r="I62" s="7">
        <v>10</v>
      </c>
    </row>
    <row r="63" spans="1:9" x14ac:dyDescent="0.2">
      <c r="A63" s="40"/>
      <c r="B63" s="23" t="s">
        <v>17</v>
      </c>
      <c r="C63" s="8">
        <v>180</v>
      </c>
      <c r="D63" s="7">
        <v>0.2</v>
      </c>
      <c r="E63" s="7">
        <v>0</v>
      </c>
      <c r="F63" s="7">
        <v>10.5</v>
      </c>
      <c r="G63" s="25">
        <v>38.799999999999997</v>
      </c>
      <c r="H63" s="25" t="s">
        <v>16</v>
      </c>
      <c r="I63" s="7">
        <v>6.3</v>
      </c>
    </row>
    <row r="64" spans="1:9" x14ac:dyDescent="0.2">
      <c r="A64" s="58" t="s">
        <v>113</v>
      </c>
      <c r="B64" s="59"/>
      <c r="C64" s="26">
        <f t="shared" ref="C64:I64" si="6">SUM(C61:C63)</f>
        <v>210</v>
      </c>
      <c r="D64" s="26">
        <f t="shared" si="6"/>
        <v>4.1399999999999997</v>
      </c>
      <c r="E64" s="26">
        <f t="shared" si="6"/>
        <v>8.68</v>
      </c>
      <c r="F64" s="26">
        <f t="shared" si="6"/>
        <v>32.68</v>
      </c>
      <c r="G64" s="26">
        <f t="shared" si="6"/>
        <v>234.39999999999998</v>
      </c>
      <c r="H64" s="26">
        <f t="shared" si="6"/>
        <v>0</v>
      </c>
      <c r="I64" s="26">
        <f t="shared" si="6"/>
        <v>18.3</v>
      </c>
    </row>
    <row r="65" spans="1:9" x14ac:dyDescent="0.2">
      <c r="A65" s="25" t="s">
        <v>76</v>
      </c>
      <c r="B65" s="25"/>
      <c r="C65" s="25"/>
      <c r="D65" s="25"/>
      <c r="E65" s="25"/>
      <c r="F65" s="25"/>
      <c r="G65" s="25"/>
      <c r="H65" s="25"/>
      <c r="I65" s="7"/>
    </row>
    <row r="66" spans="1:9" x14ac:dyDescent="0.2">
      <c r="A66" s="40" t="s">
        <v>110</v>
      </c>
      <c r="B66" s="23" t="s">
        <v>77</v>
      </c>
      <c r="C66" s="8">
        <v>100</v>
      </c>
      <c r="D66" s="7">
        <v>35.49</v>
      </c>
      <c r="E66" s="7">
        <v>23.53</v>
      </c>
      <c r="F66" s="7">
        <v>70.959999999999994</v>
      </c>
      <c r="G66" s="25">
        <v>668.98</v>
      </c>
      <c r="H66" s="25" t="s">
        <v>24</v>
      </c>
      <c r="I66" s="7">
        <f>52/260*100</f>
        <v>20</v>
      </c>
    </row>
    <row r="67" spans="1:9" s="4" customFormat="1" ht="12.75" customHeight="1" x14ac:dyDescent="0.2">
      <c r="A67" s="40"/>
      <c r="B67" s="23" t="s">
        <v>15</v>
      </c>
      <c r="C67" s="8">
        <v>20</v>
      </c>
      <c r="D67" s="7">
        <v>3.84</v>
      </c>
      <c r="E67" s="7">
        <v>0.48</v>
      </c>
      <c r="F67" s="7">
        <v>22.08</v>
      </c>
      <c r="G67" s="25">
        <v>120.8</v>
      </c>
      <c r="H67" s="25" t="s">
        <v>14</v>
      </c>
      <c r="I67" s="7">
        <v>2</v>
      </c>
    </row>
    <row r="68" spans="1:9" s="4" customFormat="1" x14ac:dyDescent="0.2">
      <c r="A68" s="41"/>
      <c r="B68" s="23" t="s">
        <v>17</v>
      </c>
      <c r="C68" s="8">
        <v>180</v>
      </c>
      <c r="D68" s="7">
        <v>0.2</v>
      </c>
      <c r="E68" s="7">
        <v>0</v>
      </c>
      <c r="F68" s="7">
        <v>10.5</v>
      </c>
      <c r="G68" s="25">
        <v>38.799999999999997</v>
      </c>
      <c r="H68" s="25" t="s">
        <v>16</v>
      </c>
      <c r="I68" s="7">
        <v>6.3</v>
      </c>
    </row>
    <row r="69" spans="1:9" s="4" customFormat="1" ht="12.75" customHeight="1" x14ac:dyDescent="0.2">
      <c r="A69" s="58" t="s">
        <v>113</v>
      </c>
      <c r="B69" s="59"/>
      <c r="C69" s="26">
        <f t="shared" ref="C69:I69" si="7">SUM(C66:C68)</f>
        <v>300</v>
      </c>
      <c r="D69" s="26">
        <f t="shared" si="7"/>
        <v>39.53</v>
      </c>
      <c r="E69" s="26">
        <f t="shared" si="7"/>
        <v>24.01</v>
      </c>
      <c r="F69" s="26">
        <f t="shared" si="7"/>
        <v>103.53999999999999</v>
      </c>
      <c r="G69" s="26">
        <f t="shared" si="7"/>
        <v>828.57999999999993</v>
      </c>
      <c r="H69" s="26">
        <f t="shared" si="7"/>
        <v>0</v>
      </c>
      <c r="I69" s="26">
        <f t="shared" si="7"/>
        <v>28.3</v>
      </c>
    </row>
    <row r="70" spans="1:9" s="4" customFormat="1" x14ac:dyDescent="0.2">
      <c r="A70" s="25" t="s">
        <v>78</v>
      </c>
      <c r="B70" s="25"/>
      <c r="C70" s="25"/>
      <c r="D70" s="25"/>
      <c r="E70" s="25"/>
      <c r="F70" s="25"/>
      <c r="G70" s="25"/>
      <c r="H70" s="25"/>
      <c r="I70" s="7"/>
    </row>
    <row r="71" spans="1:9" s="6" customFormat="1" x14ac:dyDescent="0.2">
      <c r="A71" s="39" t="s">
        <v>110</v>
      </c>
      <c r="B71" s="23" t="s">
        <v>13</v>
      </c>
      <c r="C71" s="8">
        <v>150</v>
      </c>
      <c r="D71" s="7">
        <v>18.559999999999999</v>
      </c>
      <c r="E71" s="7">
        <v>24.32</v>
      </c>
      <c r="F71" s="7">
        <v>31.92</v>
      </c>
      <c r="G71" s="25">
        <v>328</v>
      </c>
      <c r="H71" s="25" t="s">
        <v>12</v>
      </c>
      <c r="I71" s="7">
        <f>31.75/160*150</f>
        <v>29.765625</v>
      </c>
    </row>
    <row r="72" spans="1:9" x14ac:dyDescent="0.2">
      <c r="A72" s="40"/>
      <c r="B72" s="23" t="s">
        <v>15</v>
      </c>
      <c r="C72" s="8">
        <v>20</v>
      </c>
      <c r="D72" s="7">
        <v>3.84</v>
      </c>
      <c r="E72" s="7">
        <v>0.48</v>
      </c>
      <c r="F72" s="7">
        <v>22.08</v>
      </c>
      <c r="G72" s="25">
        <v>120.8</v>
      </c>
      <c r="H72" s="25" t="s">
        <v>14</v>
      </c>
      <c r="I72" s="7">
        <v>2</v>
      </c>
    </row>
    <row r="73" spans="1:9" x14ac:dyDescent="0.2">
      <c r="A73" s="40"/>
      <c r="B73" s="23" t="s">
        <v>17</v>
      </c>
      <c r="C73" s="8">
        <v>180</v>
      </c>
      <c r="D73" s="7">
        <v>0.2</v>
      </c>
      <c r="E73" s="7">
        <v>0</v>
      </c>
      <c r="F73" s="7">
        <v>10.5</v>
      </c>
      <c r="G73" s="25">
        <v>38.799999999999997</v>
      </c>
      <c r="H73" s="25" t="s">
        <v>16</v>
      </c>
      <c r="I73" s="7">
        <v>6.3</v>
      </c>
    </row>
    <row r="74" spans="1:9" s="4" customFormat="1" ht="12.75" customHeight="1" x14ac:dyDescent="0.2">
      <c r="A74" s="58" t="s">
        <v>113</v>
      </c>
      <c r="B74" s="59"/>
      <c r="C74" s="26">
        <f t="shared" ref="C74:I74" si="8">SUM(C71:C73)</f>
        <v>350</v>
      </c>
      <c r="D74" s="26">
        <f t="shared" si="8"/>
        <v>22.599999999999998</v>
      </c>
      <c r="E74" s="26">
        <f t="shared" si="8"/>
        <v>24.8</v>
      </c>
      <c r="F74" s="26">
        <f t="shared" si="8"/>
        <v>64.5</v>
      </c>
      <c r="G74" s="26">
        <f t="shared" si="8"/>
        <v>487.6</v>
      </c>
      <c r="H74" s="26">
        <f t="shared" si="8"/>
        <v>0</v>
      </c>
      <c r="I74" s="17">
        <f t="shared" si="8"/>
        <v>38.065624999999997</v>
      </c>
    </row>
    <row r="75" spans="1:9" x14ac:dyDescent="0.2">
      <c r="A75" s="25" t="s">
        <v>79</v>
      </c>
      <c r="B75" s="25"/>
      <c r="C75" s="25"/>
      <c r="D75" s="25"/>
      <c r="E75" s="25"/>
      <c r="F75" s="25"/>
      <c r="G75" s="25"/>
      <c r="H75" s="25"/>
      <c r="I75" s="7"/>
    </row>
    <row r="76" spans="1:9" s="4" customFormat="1" x14ac:dyDescent="0.2">
      <c r="A76" s="20" t="s">
        <v>110</v>
      </c>
      <c r="B76" s="19" t="s">
        <v>34</v>
      </c>
      <c r="C76" s="15">
        <v>26.03</v>
      </c>
      <c r="D76" s="14">
        <v>3.85</v>
      </c>
      <c r="E76" s="14">
        <v>4.55</v>
      </c>
      <c r="F76" s="14">
        <v>35.450000000000003</v>
      </c>
      <c r="G76" s="28">
        <v>198</v>
      </c>
      <c r="H76" s="28" t="s">
        <v>33</v>
      </c>
      <c r="I76" s="14">
        <v>7.81</v>
      </c>
    </row>
    <row r="77" spans="1:9" x14ac:dyDescent="0.2">
      <c r="A77" s="22"/>
      <c r="B77" s="23" t="s">
        <v>17</v>
      </c>
      <c r="C77" s="8">
        <v>180</v>
      </c>
      <c r="D77" s="7">
        <v>0.2</v>
      </c>
      <c r="E77" s="7">
        <v>0</v>
      </c>
      <c r="F77" s="7">
        <v>10.5</v>
      </c>
      <c r="G77" s="25">
        <v>38.799999999999997</v>
      </c>
      <c r="H77" s="25" t="s">
        <v>16</v>
      </c>
      <c r="I77" s="7">
        <v>6.3</v>
      </c>
    </row>
    <row r="78" spans="1:9" x14ac:dyDescent="0.2">
      <c r="A78" s="58" t="s">
        <v>113</v>
      </c>
      <c r="B78" s="59"/>
      <c r="C78" s="27">
        <f t="shared" ref="C78:I78" si="9">SUM(C76:C77)</f>
        <v>206.03</v>
      </c>
      <c r="D78" s="27">
        <f t="shared" si="9"/>
        <v>4.05</v>
      </c>
      <c r="E78" s="27">
        <f t="shared" si="9"/>
        <v>4.55</v>
      </c>
      <c r="F78" s="27">
        <f t="shared" si="9"/>
        <v>45.95</v>
      </c>
      <c r="G78" s="27">
        <f t="shared" si="9"/>
        <v>236.8</v>
      </c>
      <c r="H78" s="27">
        <f t="shared" si="9"/>
        <v>0</v>
      </c>
      <c r="I78" s="18">
        <f t="shared" si="9"/>
        <v>14.11</v>
      </c>
    </row>
    <row r="79" spans="1:9" x14ac:dyDescent="0.2">
      <c r="A79" s="37" t="s">
        <v>80</v>
      </c>
      <c r="B79" s="37"/>
      <c r="C79" s="23">
        <f>C35+C39+C44+C49+C55+C59+C64+C69+C74+C78</f>
        <v>2861.03</v>
      </c>
      <c r="D79" s="23">
        <f>D35+D39+D44+D49+D55+D59+D64+D69+D74+D78</f>
        <v>180.65</v>
      </c>
      <c r="E79" s="23">
        <f>E35+E39+E44+E49+E55+E59+E64+E69+E74+E78</f>
        <v>162.09</v>
      </c>
      <c r="F79" s="23">
        <f>F35+F39+F44+F49+F55+F59+F64+F69+F74+F78</f>
        <v>627.51</v>
      </c>
      <c r="G79" s="23">
        <f>G35+G39+G44+G49+G55+G59+G64+G69+G74+G78</f>
        <v>4354.7800000000007</v>
      </c>
      <c r="H79" s="23">
        <v>0</v>
      </c>
      <c r="I79" s="23">
        <f>I35+I39+I44+I49+I55+I59+I64+I69+I74+I78</f>
        <v>275.00125000000003</v>
      </c>
    </row>
    <row r="80" spans="1:9" s="4" customFormat="1" ht="12.75" customHeight="1" x14ac:dyDescent="0.2">
      <c r="A80" s="37" t="s">
        <v>115</v>
      </c>
      <c r="B80" s="37"/>
      <c r="C80" s="25">
        <f>C79/10</f>
        <v>286.10300000000001</v>
      </c>
      <c r="D80" s="25">
        <f t="shared" ref="D80:I80" si="10">D79/10</f>
        <v>18.065000000000001</v>
      </c>
      <c r="E80" s="25">
        <f t="shared" si="10"/>
        <v>16.209</v>
      </c>
      <c r="F80" s="25">
        <f t="shared" si="10"/>
        <v>62.750999999999998</v>
      </c>
      <c r="G80" s="25">
        <f t="shared" si="10"/>
        <v>435.47800000000007</v>
      </c>
      <c r="H80" s="25">
        <f t="shared" si="10"/>
        <v>0</v>
      </c>
      <c r="I80" s="25">
        <f t="shared" si="10"/>
        <v>27.500125000000004</v>
      </c>
    </row>
    <row r="85" spans="1:9" s="4" customFormat="1" ht="12.75" customHeight="1" x14ac:dyDescent="0.2">
      <c r="A85" s="10"/>
      <c r="B85" s="9"/>
      <c r="C85" s="10"/>
      <c r="D85" s="29"/>
      <c r="E85" s="29"/>
      <c r="F85" s="29"/>
      <c r="G85" s="10"/>
      <c r="H85" s="10"/>
      <c r="I85" s="29"/>
    </row>
    <row r="86" spans="1:9" s="4" customFormat="1" ht="12.75" customHeight="1" x14ac:dyDescent="0.2">
      <c r="A86" s="10"/>
      <c r="B86" s="9"/>
      <c r="C86" s="10"/>
      <c r="D86" s="29"/>
      <c r="E86" s="29"/>
      <c r="F86" s="29"/>
      <c r="G86" s="10"/>
      <c r="H86" s="10"/>
      <c r="I86" s="29"/>
    </row>
    <row r="87" spans="1:9" s="4" customFormat="1" ht="12.75" customHeight="1" x14ac:dyDescent="0.2">
      <c r="A87" s="10"/>
      <c r="B87" s="9"/>
      <c r="C87" s="10"/>
      <c r="D87" s="29"/>
      <c r="E87" s="29"/>
      <c r="F87" s="29"/>
      <c r="G87" s="10"/>
      <c r="H87" s="10"/>
      <c r="I87" s="29"/>
    </row>
    <row r="93" spans="1:9" s="4" customFormat="1" ht="12.75" customHeight="1" x14ac:dyDescent="0.2">
      <c r="A93" s="10"/>
      <c r="B93" s="9"/>
      <c r="C93" s="10"/>
      <c r="D93" s="29"/>
      <c r="E93" s="29"/>
      <c r="F93" s="29"/>
      <c r="G93" s="10"/>
      <c r="H93" s="10"/>
      <c r="I93" s="29"/>
    </row>
    <row r="94" spans="1:9" s="4" customFormat="1" ht="12.75" customHeight="1" x14ac:dyDescent="0.2">
      <c r="A94" s="10"/>
      <c r="B94" s="9"/>
      <c r="C94" s="10"/>
      <c r="D94" s="29"/>
      <c r="E94" s="29"/>
      <c r="F94" s="29"/>
      <c r="G94" s="10"/>
      <c r="H94" s="10"/>
      <c r="I94" s="29"/>
    </row>
    <row r="98" spans="1:9" s="4" customFormat="1" ht="12.75" customHeight="1" x14ac:dyDescent="0.2">
      <c r="A98" s="10"/>
      <c r="B98" s="9"/>
      <c r="C98" s="10"/>
      <c r="D98" s="29"/>
      <c r="E98" s="29"/>
      <c r="F98" s="29"/>
      <c r="G98" s="10"/>
      <c r="H98" s="10"/>
      <c r="I98" s="29"/>
    </row>
    <row r="99" spans="1:9" s="4" customFormat="1" ht="12.75" customHeight="1" x14ac:dyDescent="0.2">
      <c r="A99" s="10"/>
      <c r="B99" s="9"/>
      <c r="C99" s="10"/>
      <c r="D99" s="29"/>
      <c r="E99" s="29"/>
      <c r="F99" s="29"/>
      <c r="G99" s="10"/>
      <c r="H99" s="10"/>
      <c r="I99" s="29"/>
    </row>
    <row r="100" spans="1:9" s="4" customFormat="1" ht="12.75" customHeight="1" x14ac:dyDescent="0.2">
      <c r="A100" s="10"/>
      <c r="B100" s="9"/>
      <c r="C100" s="10"/>
      <c r="D100" s="29"/>
      <c r="E100" s="29"/>
      <c r="F100" s="29"/>
      <c r="G100" s="10"/>
      <c r="H100" s="10"/>
      <c r="I100" s="29"/>
    </row>
    <row r="101" spans="1:9" s="4" customFormat="1" ht="12.75" customHeight="1" x14ac:dyDescent="0.2">
      <c r="A101" s="10"/>
      <c r="B101" s="9"/>
      <c r="C101" s="10"/>
      <c r="D101" s="29"/>
      <c r="E101" s="29"/>
      <c r="F101" s="29"/>
      <c r="G101" s="10"/>
      <c r="H101" s="10"/>
      <c r="I101" s="29"/>
    </row>
    <row r="106" spans="1:9" s="4" customFormat="1" ht="12.75" customHeight="1" x14ac:dyDescent="0.2">
      <c r="A106" s="10"/>
      <c r="B106" s="9"/>
      <c r="C106" s="10"/>
      <c r="D106" s="29"/>
      <c r="E106" s="29"/>
      <c r="F106" s="29"/>
      <c r="G106" s="10"/>
      <c r="H106" s="10"/>
      <c r="I106" s="29"/>
    </row>
    <row r="107" spans="1:9" s="4" customFormat="1" ht="12.75" customHeight="1" x14ac:dyDescent="0.2">
      <c r="A107" s="10"/>
      <c r="B107" s="9"/>
      <c r="C107" s="10"/>
      <c r="D107" s="29"/>
      <c r="E107" s="29"/>
      <c r="F107" s="29"/>
      <c r="G107" s="10"/>
      <c r="H107" s="10"/>
      <c r="I107" s="29"/>
    </row>
    <row r="111" spans="1:9" s="4" customFormat="1" x14ac:dyDescent="0.2">
      <c r="A111" s="10"/>
      <c r="B111" s="9"/>
      <c r="C111" s="10"/>
      <c r="D111" s="29"/>
      <c r="E111" s="29"/>
      <c r="F111" s="29"/>
      <c r="G111" s="10"/>
      <c r="H111" s="10"/>
      <c r="I111" s="29"/>
    </row>
    <row r="112" spans="1:9" s="4" customFormat="1" x14ac:dyDescent="0.2">
      <c r="A112" s="10"/>
      <c r="B112" s="9"/>
      <c r="C112" s="10"/>
      <c r="D112" s="29"/>
      <c r="E112" s="29"/>
      <c r="F112" s="29"/>
      <c r="G112" s="10"/>
      <c r="H112" s="10"/>
      <c r="I112" s="29"/>
    </row>
    <row r="113" spans="1:9" s="4" customFormat="1" x14ac:dyDescent="0.2">
      <c r="A113" s="10"/>
      <c r="B113" s="9"/>
      <c r="C113" s="10"/>
      <c r="D113" s="29"/>
      <c r="E113" s="29"/>
      <c r="F113" s="29"/>
      <c r="G113" s="10"/>
      <c r="H113" s="10"/>
      <c r="I113" s="29"/>
    </row>
    <row r="114" spans="1:9" s="4" customFormat="1" x14ac:dyDescent="0.2">
      <c r="A114" s="10"/>
      <c r="B114" s="9"/>
      <c r="C114" s="10"/>
      <c r="D114" s="29"/>
      <c r="E114" s="29"/>
      <c r="F114" s="29"/>
      <c r="G114" s="10"/>
      <c r="H114" s="10"/>
      <c r="I114" s="29"/>
    </row>
    <row r="115" spans="1:9" s="5" customFormat="1" ht="13.5" customHeight="1" x14ac:dyDescent="0.2">
      <c r="A115" s="10"/>
      <c r="B115" s="9"/>
      <c r="C115" s="10"/>
      <c r="D115" s="29"/>
      <c r="E115" s="29"/>
      <c r="F115" s="29"/>
      <c r="G115" s="10"/>
      <c r="H115" s="10"/>
      <c r="I115" s="29"/>
    </row>
  </sheetData>
  <mergeCells count="49">
    <mergeCell ref="B12:F12"/>
    <mergeCell ref="E6:I6"/>
    <mergeCell ref="B8:F8"/>
    <mergeCell ref="B9:F9"/>
    <mergeCell ref="B10:F10"/>
    <mergeCell ref="B11:F11"/>
    <mergeCell ref="E1:I1"/>
    <mergeCell ref="E2:I2"/>
    <mergeCell ref="E3:I3"/>
    <mergeCell ref="E4:I4"/>
    <mergeCell ref="E5:I5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C28:I28"/>
    <mergeCell ref="A29:A30"/>
    <mergeCell ref="B29:B30"/>
    <mergeCell ref="C29:C30"/>
    <mergeCell ref="D29:F29"/>
    <mergeCell ref="G29:G30"/>
    <mergeCell ref="H29:H30"/>
    <mergeCell ref="I29:I30"/>
    <mergeCell ref="A49:B49"/>
    <mergeCell ref="A39:B39"/>
    <mergeCell ref="A41:A43"/>
    <mergeCell ref="A44:B44"/>
    <mergeCell ref="A32:A34"/>
    <mergeCell ref="A35:B35"/>
    <mergeCell ref="A80:B80"/>
    <mergeCell ref="A51:A54"/>
    <mergeCell ref="A79:B79"/>
    <mergeCell ref="A78:B78"/>
    <mergeCell ref="A69:B69"/>
    <mergeCell ref="A71:A73"/>
    <mergeCell ref="A74:B74"/>
    <mergeCell ref="A61:A63"/>
    <mergeCell ref="A64:B64"/>
    <mergeCell ref="A66:A68"/>
    <mergeCell ref="A59:B59"/>
    <mergeCell ref="A55:B5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J19" sqref="J19"/>
    </sheetView>
  </sheetViews>
  <sheetFormatPr defaultRowHeight="12.75" x14ac:dyDescent="0.2"/>
  <cols>
    <col min="1" max="1" width="10.5703125" style="10" customWidth="1"/>
    <col min="2" max="2" width="38.85546875" style="9" customWidth="1"/>
    <col min="3" max="3" width="6.85546875" style="10" customWidth="1"/>
    <col min="4" max="5" width="6" style="29" customWidth="1"/>
    <col min="6" max="6" width="7.28515625" style="29" customWidth="1"/>
    <col min="7" max="7" width="7.42578125" style="10" customWidth="1"/>
    <col min="8" max="8" width="7" style="10" customWidth="1"/>
    <col min="9" max="9" width="7.42578125" style="29" customWidth="1"/>
  </cols>
  <sheetData>
    <row r="1" spans="1:9" x14ac:dyDescent="0.2">
      <c r="B1" s="11" t="s">
        <v>87</v>
      </c>
      <c r="E1" s="47" t="s">
        <v>86</v>
      </c>
      <c r="F1" s="47"/>
      <c r="G1" s="47"/>
      <c r="H1" s="47"/>
      <c r="I1" s="47"/>
    </row>
    <row r="2" spans="1:9" x14ac:dyDescent="0.2">
      <c r="B2" s="9" t="s">
        <v>88</v>
      </c>
      <c r="E2" s="48" t="s">
        <v>117</v>
      </c>
      <c r="F2" s="48"/>
      <c r="G2" s="48"/>
      <c r="H2" s="48"/>
      <c r="I2" s="48"/>
    </row>
    <row r="3" spans="1:9" ht="12.75" customHeight="1" x14ac:dyDescent="0.2">
      <c r="B3" s="9" t="s">
        <v>89</v>
      </c>
      <c r="E3" s="49"/>
      <c r="F3" s="49"/>
      <c r="G3" s="49"/>
      <c r="H3" s="49"/>
      <c r="I3" s="49"/>
    </row>
    <row r="4" spans="1:9" ht="12.75" customHeight="1" x14ac:dyDescent="0.2">
      <c r="B4" s="12"/>
      <c r="E4" s="49" t="s">
        <v>118</v>
      </c>
      <c r="F4" s="49"/>
      <c r="G4" s="49"/>
      <c r="H4" s="49"/>
      <c r="I4" s="49"/>
    </row>
    <row r="5" spans="1:9" x14ac:dyDescent="0.2">
      <c r="B5" s="9" t="s">
        <v>90</v>
      </c>
      <c r="E5" s="50"/>
      <c r="F5" s="50"/>
      <c r="G5" s="50"/>
      <c r="H5" s="50"/>
      <c r="I5" s="50"/>
    </row>
    <row r="6" spans="1:9" x14ac:dyDescent="0.2">
      <c r="B6" s="9" t="s">
        <v>109</v>
      </c>
      <c r="E6" s="46"/>
      <c r="F6" s="46"/>
      <c r="G6" s="46"/>
      <c r="H6" s="46"/>
      <c r="I6" s="46"/>
    </row>
    <row r="8" spans="1:9" x14ac:dyDescent="0.2">
      <c r="B8" s="47" t="s">
        <v>86</v>
      </c>
      <c r="C8" s="47"/>
      <c r="D8" s="47"/>
      <c r="E8" s="47"/>
      <c r="F8" s="47"/>
    </row>
    <row r="9" spans="1:9" x14ac:dyDescent="0.2">
      <c r="B9" s="48" t="s">
        <v>100</v>
      </c>
      <c r="C9" s="48"/>
      <c r="D9" s="48"/>
      <c r="E9" s="48"/>
      <c r="F9" s="48"/>
    </row>
    <row r="10" spans="1:9" x14ac:dyDescent="0.2">
      <c r="B10" s="49"/>
      <c r="C10" s="49"/>
      <c r="D10" s="49"/>
      <c r="E10" s="49"/>
      <c r="F10" s="49"/>
    </row>
    <row r="11" spans="1:9" x14ac:dyDescent="0.2">
      <c r="B11" s="49"/>
      <c r="C11" s="49"/>
      <c r="D11" s="49"/>
      <c r="E11" s="49"/>
      <c r="F11" s="49"/>
    </row>
    <row r="12" spans="1:9" x14ac:dyDescent="0.2">
      <c r="B12" s="50"/>
      <c r="C12" s="50"/>
      <c r="D12" s="50"/>
      <c r="E12" s="50"/>
      <c r="F12" s="50"/>
    </row>
    <row r="16" spans="1:9" x14ac:dyDescent="0.2">
      <c r="A16" s="51" t="s">
        <v>107</v>
      </c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52" t="s">
        <v>91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">
      <c r="A18" s="53" t="s">
        <v>102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">
      <c r="A19" s="51" t="s">
        <v>108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52" t="s">
        <v>92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">
      <c r="A21" s="52" t="s">
        <v>93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94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2" t="s">
        <v>95</v>
      </c>
      <c r="B23" s="52"/>
      <c r="C23" s="52"/>
      <c r="D23" s="52"/>
      <c r="E23" s="52"/>
      <c r="F23" s="52"/>
      <c r="G23" s="52"/>
      <c r="H23" s="52"/>
      <c r="I23" s="52"/>
    </row>
    <row r="24" spans="1:9" ht="12.75" customHeight="1" x14ac:dyDescent="0.2">
      <c r="A24" s="54" t="s">
        <v>96</v>
      </c>
      <c r="B24" s="54"/>
      <c r="C24" s="54"/>
      <c r="D24" s="54"/>
      <c r="E24" s="54"/>
      <c r="F24" s="54"/>
      <c r="G24" s="54"/>
      <c r="H24" s="54"/>
      <c r="I24" s="54"/>
    </row>
    <row r="25" spans="1:9" x14ac:dyDescent="0.2">
      <c r="A25" s="52" t="s">
        <v>97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 t="s">
        <v>99</v>
      </c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 t="s">
        <v>98</v>
      </c>
      <c r="B27" s="52"/>
      <c r="C27" s="52"/>
      <c r="D27" s="52"/>
      <c r="E27" s="52"/>
      <c r="F27" s="52"/>
      <c r="G27" s="52"/>
      <c r="H27" s="52"/>
      <c r="I27" s="52"/>
    </row>
    <row r="28" spans="1:9" ht="12.75" customHeight="1" x14ac:dyDescent="0.2">
      <c r="A28" s="13"/>
      <c r="B28" s="13" t="s">
        <v>7</v>
      </c>
      <c r="C28" s="30" t="s">
        <v>114</v>
      </c>
      <c r="D28" s="30"/>
      <c r="E28" s="30"/>
      <c r="F28" s="30"/>
      <c r="G28" s="30"/>
      <c r="H28" s="30"/>
      <c r="I28" s="30"/>
    </row>
    <row r="29" spans="1:9" ht="12.75" customHeight="1" x14ac:dyDescent="0.2">
      <c r="A29" s="31" t="s">
        <v>0</v>
      </c>
      <c r="B29" s="32" t="s">
        <v>1</v>
      </c>
      <c r="C29" s="31" t="s">
        <v>6</v>
      </c>
      <c r="D29" s="33" t="s">
        <v>8</v>
      </c>
      <c r="E29" s="33"/>
      <c r="F29" s="33"/>
      <c r="G29" s="34" t="s">
        <v>84</v>
      </c>
      <c r="H29" s="34" t="s">
        <v>5</v>
      </c>
      <c r="I29" s="35" t="s">
        <v>85</v>
      </c>
    </row>
    <row r="30" spans="1:9" x14ac:dyDescent="0.2">
      <c r="A30" s="31"/>
      <c r="B30" s="32"/>
      <c r="C30" s="31"/>
      <c r="D30" s="24" t="s">
        <v>2</v>
      </c>
      <c r="E30" s="24" t="s">
        <v>3</v>
      </c>
      <c r="F30" s="24" t="s">
        <v>4</v>
      </c>
      <c r="G30" s="34"/>
      <c r="H30" s="34"/>
      <c r="I30" s="36"/>
    </row>
    <row r="31" spans="1:9" x14ac:dyDescent="0.2">
      <c r="A31" s="25" t="s">
        <v>10</v>
      </c>
      <c r="B31" s="25"/>
      <c r="C31" s="25"/>
      <c r="D31" s="25"/>
      <c r="E31" s="25"/>
      <c r="F31" s="25"/>
      <c r="G31" s="25"/>
      <c r="H31" s="25"/>
      <c r="I31" s="7"/>
    </row>
    <row r="32" spans="1:9" x14ac:dyDescent="0.2">
      <c r="A32" s="37" t="s">
        <v>110</v>
      </c>
      <c r="B32" s="23" t="s">
        <v>34</v>
      </c>
      <c r="C32" s="8">
        <v>11.67</v>
      </c>
      <c r="D32" s="7">
        <v>3.85</v>
      </c>
      <c r="E32" s="7">
        <v>4.55</v>
      </c>
      <c r="F32" s="7">
        <v>35.450000000000003</v>
      </c>
      <c r="G32" s="25">
        <v>198</v>
      </c>
      <c r="H32" s="25" t="s">
        <v>33</v>
      </c>
      <c r="I32" s="7">
        <v>3.5</v>
      </c>
    </row>
    <row r="33" spans="1:9" x14ac:dyDescent="0.2">
      <c r="A33" s="37"/>
      <c r="B33" s="23" t="s">
        <v>17</v>
      </c>
      <c r="C33" s="8">
        <v>200</v>
      </c>
      <c r="D33" s="7">
        <v>0.2</v>
      </c>
      <c r="E33" s="7">
        <v>0</v>
      </c>
      <c r="F33" s="7">
        <v>10.5</v>
      </c>
      <c r="G33" s="25">
        <v>38.799999999999997</v>
      </c>
      <c r="H33" s="25" t="s">
        <v>16</v>
      </c>
      <c r="I33" s="7">
        <v>7</v>
      </c>
    </row>
    <row r="34" spans="1:9" x14ac:dyDescent="0.2">
      <c r="A34" s="58" t="s">
        <v>113</v>
      </c>
      <c r="B34" s="59"/>
      <c r="C34" s="26">
        <f t="shared" ref="C34:I34" si="0">SUM(C32:C33)</f>
        <v>211.67</v>
      </c>
      <c r="D34" s="26">
        <f t="shared" si="0"/>
        <v>4.05</v>
      </c>
      <c r="E34" s="26">
        <f t="shared" si="0"/>
        <v>4.55</v>
      </c>
      <c r="F34" s="26">
        <f t="shared" si="0"/>
        <v>45.95</v>
      </c>
      <c r="G34" s="26">
        <f t="shared" si="0"/>
        <v>236.8</v>
      </c>
      <c r="H34" s="26">
        <f t="shared" si="0"/>
        <v>0</v>
      </c>
      <c r="I34" s="17">
        <f t="shared" si="0"/>
        <v>10.5</v>
      </c>
    </row>
    <row r="35" spans="1:9" x14ac:dyDescent="0.2">
      <c r="A35" s="25" t="s">
        <v>28</v>
      </c>
      <c r="B35" s="25"/>
      <c r="C35" s="25"/>
      <c r="D35" s="25"/>
      <c r="E35" s="25"/>
      <c r="F35" s="25"/>
      <c r="G35" s="25"/>
      <c r="H35" s="25"/>
      <c r="I35" s="7"/>
    </row>
    <row r="36" spans="1:9" s="1" customFormat="1" x14ac:dyDescent="0.2">
      <c r="A36" s="20" t="s">
        <v>110</v>
      </c>
      <c r="B36" s="23" t="s">
        <v>34</v>
      </c>
      <c r="C36" s="8">
        <v>11.67</v>
      </c>
      <c r="D36" s="7">
        <v>3.85</v>
      </c>
      <c r="E36" s="7">
        <v>4.55</v>
      </c>
      <c r="F36" s="7">
        <v>35.450000000000003</v>
      </c>
      <c r="G36" s="25">
        <v>198</v>
      </c>
      <c r="H36" s="25" t="s">
        <v>33</v>
      </c>
      <c r="I36" s="7">
        <v>3.5</v>
      </c>
    </row>
    <row r="37" spans="1:9" s="2" customFormat="1" ht="12.75" customHeight="1" x14ac:dyDescent="0.2">
      <c r="A37" s="22"/>
      <c r="B37" s="23" t="s">
        <v>17</v>
      </c>
      <c r="C37" s="8">
        <v>200</v>
      </c>
      <c r="D37" s="7">
        <v>0.2</v>
      </c>
      <c r="E37" s="7">
        <v>0</v>
      </c>
      <c r="F37" s="7">
        <v>10.5</v>
      </c>
      <c r="G37" s="25">
        <v>38.799999999999997</v>
      </c>
      <c r="H37" s="25" t="s">
        <v>16</v>
      </c>
      <c r="I37" s="7">
        <v>7</v>
      </c>
    </row>
    <row r="38" spans="1:9" s="3" customFormat="1" ht="12.75" customHeight="1" x14ac:dyDescent="0.2">
      <c r="A38" s="58" t="s">
        <v>113</v>
      </c>
      <c r="B38" s="59"/>
      <c r="C38" s="26">
        <f t="shared" ref="C38:I38" si="1">SUM(C36:C37)</f>
        <v>211.67</v>
      </c>
      <c r="D38" s="26">
        <f t="shared" si="1"/>
        <v>4.05</v>
      </c>
      <c r="E38" s="26">
        <f t="shared" si="1"/>
        <v>4.55</v>
      </c>
      <c r="F38" s="26">
        <f t="shared" si="1"/>
        <v>45.95</v>
      </c>
      <c r="G38" s="26">
        <f t="shared" si="1"/>
        <v>236.8</v>
      </c>
      <c r="H38" s="26">
        <f t="shared" si="1"/>
        <v>0</v>
      </c>
      <c r="I38" s="17">
        <f t="shared" si="1"/>
        <v>10.5</v>
      </c>
    </row>
    <row r="39" spans="1:9" s="4" customFormat="1" ht="12.75" customHeight="1" x14ac:dyDescent="0.2">
      <c r="A39" s="25" t="s">
        <v>41</v>
      </c>
      <c r="B39" s="25"/>
      <c r="C39" s="25"/>
      <c r="D39" s="25"/>
      <c r="E39" s="25"/>
      <c r="F39" s="25"/>
      <c r="G39" s="25"/>
      <c r="H39" s="25"/>
      <c r="I39" s="7"/>
    </row>
    <row r="40" spans="1:9" x14ac:dyDescent="0.2">
      <c r="A40" s="37" t="s">
        <v>110</v>
      </c>
      <c r="B40" s="23" t="s">
        <v>34</v>
      </c>
      <c r="C40" s="8">
        <v>11.67</v>
      </c>
      <c r="D40" s="7">
        <v>3.85</v>
      </c>
      <c r="E40" s="7">
        <v>4.55</v>
      </c>
      <c r="F40" s="7">
        <v>35.450000000000003</v>
      </c>
      <c r="G40" s="25">
        <v>198</v>
      </c>
      <c r="H40" s="25" t="s">
        <v>33</v>
      </c>
      <c r="I40" s="7">
        <v>3.5</v>
      </c>
    </row>
    <row r="41" spans="1:9" x14ac:dyDescent="0.2">
      <c r="A41" s="37"/>
      <c r="B41" s="23" t="s">
        <v>17</v>
      </c>
      <c r="C41" s="8">
        <v>200</v>
      </c>
      <c r="D41" s="7">
        <v>0.2</v>
      </c>
      <c r="E41" s="7">
        <v>0</v>
      </c>
      <c r="F41" s="7">
        <v>10.5</v>
      </c>
      <c r="G41" s="25">
        <v>38.799999999999997</v>
      </c>
      <c r="H41" s="25" t="s">
        <v>16</v>
      </c>
      <c r="I41" s="7">
        <v>7</v>
      </c>
    </row>
    <row r="42" spans="1:9" s="4" customFormat="1" x14ac:dyDescent="0.2">
      <c r="A42" s="58" t="s">
        <v>113</v>
      </c>
      <c r="B42" s="59"/>
      <c r="C42" s="27">
        <f t="shared" ref="C42:I42" si="2">SUM(C40:C41)</f>
        <v>211.67</v>
      </c>
      <c r="D42" s="26">
        <f t="shared" si="2"/>
        <v>4.05</v>
      </c>
      <c r="E42" s="26">
        <f t="shared" si="2"/>
        <v>4.55</v>
      </c>
      <c r="F42" s="26">
        <f t="shared" si="2"/>
        <v>45.95</v>
      </c>
      <c r="G42" s="26">
        <f t="shared" si="2"/>
        <v>236.8</v>
      </c>
      <c r="H42" s="26">
        <f t="shared" si="2"/>
        <v>0</v>
      </c>
      <c r="I42" s="26">
        <f t="shared" si="2"/>
        <v>10.5</v>
      </c>
    </row>
    <row r="43" spans="1:9" x14ac:dyDescent="0.2">
      <c r="A43" s="25" t="s">
        <v>55</v>
      </c>
      <c r="B43" s="25"/>
      <c r="C43" s="25"/>
      <c r="D43" s="25"/>
      <c r="E43" s="25"/>
      <c r="F43" s="25"/>
      <c r="G43" s="25"/>
      <c r="H43" s="25"/>
      <c r="I43" s="7"/>
    </row>
    <row r="44" spans="1:9" x14ac:dyDescent="0.2">
      <c r="A44" s="20" t="s">
        <v>110</v>
      </c>
      <c r="B44" s="23" t="s">
        <v>34</v>
      </c>
      <c r="C44" s="8">
        <v>11.67</v>
      </c>
      <c r="D44" s="7">
        <v>3.85</v>
      </c>
      <c r="E44" s="7">
        <v>4.55</v>
      </c>
      <c r="F44" s="7">
        <v>35.450000000000003</v>
      </c>
      <c r="G44" s="25">
        <v>198</v>
      </c>
      <c r="H44" s="25" t="s">
        <v>33</v>
      </c>
      <c r="I44" s="7">
        <v>3.5</v>
      </c>
    </row>
    <row r="45" spans="1:9" s="4" customFormat="1" x14ac:dyDescent="0.2">
      <c r="A45" s="21"/>
      <c r="B45" s="23" t="s">
        <v>17</v>
      </c>
      <c r="C45" s="8">
        <v>200</v>
      </c>
      <c r="D45" s="7">
        <v>0.2</v>
      </c>
      <c r="E45" s="7">
        <v>0</v>
      </c>
      <c r="F45" s="7">
        <v>10.5</v>
      </c>
      <c r="G45" s="25">
        <v>38.799999999999997</v>
      </c>
      <c r="H45" s="25" t="s">
        <v>16</v>
      </c>
      <c r="I45" s="7">
        <v>7</v>
      </c>
    </row>
    <row r="46" spans="1:9" x14ac:dyDescent="0.2">
      <c r="A46" s="58" t="s">
        <v>113</v>
      </c>
      <c r="B46" s="59"/>
      <c r="C46" s="26">
        <f t="shared" ref="C46:I46" si="3">SUM(C44:C45)</f>
        <v>211.67</v>
      </c>
      <c r="D46" s="26">
        <f t="shared" si="3"/>
        <v>4.05</v>
      </c>
      <c r="E46" s="26">
        <f t="shared" si="3"/>
        <v>4.55</v>
      </c>
      <c r="F46" s="26">
        <f t="shared" si="3"/>
        <v>45.95</v>
      </c>
      <c r="G46" s="26">
        <f t="shared" si="3"/>
        <v>236.8</v>
      </c>
      <c r="H46" s="26">
        <f t="shared" si="3"/>
        <v>0</v>
      </c>
      <c r="I46" s="17">
        <f t="shared" si="3"/>
        <v>10.5</v>
      </c>
    </row>
    <row r="47" spans="1:9" x14ac:dyDescent="0.2">
      <c r="A47" s="25" t="s">
        <v>60</v>
      </c>
      <c r="B47" s="25"/>
      <c r="C47" s="25"/>
      <c r="D47" s="25"/>
      <c r="E47" s="25"/>
      <c r="F47" s="25"/>
      <c r="G47" s="25"/>
      <c r="H47" s="25"/>
      <c r="I47" s="7"/>
    </row>
    <row r="48" spans="1:9" x14ac:dyDescent="0.2">
      <c r="A48" s="55" t="s">
        <v>110</v>
      </c>
      <c r="B48" s="23" t="s">
        <v>34</v>
      </c>
      <c r="C48" s="8">
        <v>11.67</v>
      </c>
      <c r="D48" s="7">
        <v>3.85</v>
      </c>
      <c r="E48" s="7">
        <v>4.55</v>
      </c>
      <c r="F48" s="7">
        <v>35.450000000000003</v>
      </c>
      <c r="G48" s="25">
        <v>198</v>
      </c>
      <c r="H48" s="25" t="s">
        <v>33</v>
      </c>
      <c r="I48" s="7">
        <v>3.5</v>
      </c>
    </row>
    <row r="49" spans="1:9" x14ac:dyDescent="0.2">
      <c r="A49" s="56"/>
      <c r="B49" s="23" t="s">
        <v>17</v>
      </c>
      <c r="C49" s="8">
        <v>200</v>
      </c>
      <c r="D49" s="7">
        <v>0.2</v>
      </c>
      <c r="E49" s="7">
        <v>0</v>
      </c>
      <c r="F49" s="7">
        <v>10.5</v>
      </c>
      <c r="G49" s="25">
        <v>38.799999999999997</v>
      </c>
      <c r="H49" s="25" t="s">
        <v>16</v>
      </c>
      <c r="I49" s="7">
        <v>7</v>
      </c>
    </row>
    <row r="50" spans="1:9" x14ac:dyDescent="0.2">
      <c r="A50" s="58" t="s">
        <v>113</v>
      </c>
      <c r="B50" s="59"/>
      <c r="C50" s="26">
        <f t="shared" ref="C50:I50" si="4">SUM(C48:C49)</f>
        <v>211.67</v>
      </c>
      <c r="D50" s="26">
        <f t="shared" si="4"/>
        <v>4.05</v>
      </c>
      <c r="E50" s="26">
        <f t="shared" si="4"/>
        <v>4.55</v>
      </c>
      <c r="F50" s="26">
        <f t="shared" si="4"/>
        <v>45.95</v>
      </c>
      <c r="G50" s="26">
        <f t="shared" si="4"/>
        <v>236.8</v>
      </c>
      <c r="H50" s="26">
        <f t="shared" si="4"/>
        <v>0</v>
      </c>
      <c r="I50" s="26">
        <f t="shared" si="4"/>
        <v>10.5</v>
      </c>
    </row>
    <row r="51" spans="1:9" s="4" customFormat="1" ht="12.75" customHeight="1" x14ac:dyDescent="0.2">
      <c r="A51" s="25" t="s">
        <v>68</v>
      </c>
      <c r="B51" s="25"/>
      <c r="C51" s="25"/>
      <c r="D51" s="25"/>
      <c r="E51" s="25"/>
      <c r="F51" s="25"/>
      <c r="G51" s="25"/>
      <c r="H51" s="25"/>
      <c r="I51" s="7"/>
    </row>
    <row r="52" spans="1:9" x14ac:dyDescent="0.2">
      <c r="A52" s="20" t="s">
        <v>110</v>
      </c>
      <c r="B52" s="23" t="s">
        <v>34</v>
      </c>
      <c r="C52" s="8">
        <v>11.67</v>
      </c>
      <c r="D52" s="7">
        <v>3.85</v>
      </c>
      <c r="E52" s="7">
        <v>4.55</v>
      </c>
      <c r="F52" s="7">
        <v>35.450000000000003</v>
      </c>
      <c r="G52" s="25">
        <v>198</v>
      </c>
      <c r="H52" s="25" t="s">
        <v>33</v>
      </c>
      <c r="I52" s="7">
        <v>3.5</v>
      </c>
    </row>
    <row r="53" spans="1:9" x14ac:dyDescent="0.2">
      <c r="A53" s="22"/>
      <c r="B53" s="23" t="s">
        <v>17</v>
      </c>
      <c r="C53" s="8">
        <v>200</v>
      </c>
      <c r="D53" s="7">
        <v>0.2</v>
      </c>
      <c r="E53" s="7">
        <v>0</v>
      </c>
      <c r="F53" s="7">
        <v>10.5</v>
      </c>
      <c r="G53" s="25">
        <v>38.799999999999997</v>
      </c>
      <c r="H53" s="25" t="s">
        <v>16</v>
      </c>
      <c r="I53" s="7">
        <v>7</v>
      </c>
    </row>
    <row r="54" spans="1:9" s="4" customFormat="1" ht="12.75" customHeight="1" x14ac:dyDescent="0.2">
      <c r="A54" s="58" t="s">
        <v>113</v>
      </c>
      <c r="B54" s="59"/>
      <c r="C54" s="26">
        <f t="shared" ref="C54:I54" si="5">SUM(C52:C53)</f>
        <v>211.67</v>
      </c>
      <c r="D54" s="26">
        <f t="shared" si="5"/>
        <v>4.05</v>
      </c>
      <c r="E54" s="26">
        <f t="shared" si="5"/>
        <v>4.55</v>
      </c>
      <c r="F54" s="26">
        <f t="shared" si="5"/>
        <v>45.95</v>
      </c>
      <c r="G54" s="26">
        <f t="shared" si="5"/>
        <v>236.8</v>
      </c>
      <c r="H54" s="26">
        <f t="shared" si="5"/>
        <v>0</v>
      </c>
      <c r="I54" s="17">
        <f t="shared" si="5"/>
        <v>10.5</v>
      </c>
    </row>
    <row r="55" spans="1:9" s="4" customFormat="1" ht="12.75" customHeight="1" x14ac:dyDescent="0.2">
      <c r="A55" s="25" t="s">
        <v>73</v>
      </c>
      <c r="B55" s="25"/>
      <c r="C55" s="25"/>
      <c r="D55" s="25"/>
      <c r="E55" s="25"/>
      <c r="F55" s="25"/>
      <c r="G55" s="25"/>
      <c r="H55" s="25"/>
      <c r="I55" s="7"/>
    </row>
    <row r="56" spans="1:9" s="4" customFormat="1" ht="12.75" customHeight="1" x14ac:dyDescent="0.2">
      <c r="A56" s="39" t="s">
        <v>110</v>
      </c>
      <c r="B56" s="23" t="s">
        <v>34</v>
      </c>
      <c r="C56" s="8">
        <v>11.67</v>
      </c>
      <c r="D56" s="7">
        <v>3.85</v>
      </c>
      <c r="E56" s="7">
        <v>4.55</v>
      </c>
      <c r="F56" s="7">
        <v>35.450000000000003</v>
      </c>
      <c r="G56" s="25">
        <v>198</v>
      </c>
      <c r="H56" s="25" t="s">
        <v>33</v>
      </c>
      <c r="I56" s="7">
        <v>3.5</v>
      </c>
    </row>
    <row r="57" spans="1:9" x14ac:dyDescent="0.2">
      <c r="A57" s="40"/>
      <c r="B57" s="23" t="s">
        <v>17</v>
      </c>
      <c r="C57" s="8">
        <v>200</v>
      </c>
      <c r="D57" s="7">
        <v>0.2</v>
      </c>
      <c r="E57" s="7">
        <v>0</v>
      </c>
      <c r="F57" s="7">
        <v>10.5</v>
      </c>
      <c r="G57" s="25">
        <v>38.799999999999997</v>
      </c>
      <c r="H57" s="25" t="s">
        <v>16</v>
      </c>
      <c r="I57" s="7">
        <v>7</v>
      </c>
    </row>
    <row r="58" spans="1:9" x14ac:dyDescent="0.2">
      <c r="A58" s="58" t="s">
        <v>113</v>
      </c>
      <c r="B58" s="59"/>
      <c r="C58" s="26">
        <f t="shared" ref="C58:I58" si="6">SUM(C56:C57)</f>
        <v>211.67</v>
      </c>
      <c r="D58" s="26">
        <f t="shared" si="6"/>
        <v>4.05</v>
      </c>
      <c r="E58" s="26">
        <f t="shared" si="6"/>
        <v>4.55</v>
      </c>
      <c r="F58" s="26">
        <f t="shared" si="6"/>
        <v>45.95</v>
      </c>
      <c r="G58" s="26">
        <f t="shared" si="6"/>
        <v>236.8</v>
      </c>
      <c r="H58" s="26">
        <f t="shared" si="6"/>
        <v>0</v>
      </c>
      <c r="I58" s="26">
        <f t="shared" si="6"/>
        <v>10.5</v>
      </c>
    </row>
    <row r="59" spans="1:9" x14ac:dyDescent="0.2">
      <c r="A59" s="25" t="s">
        <v>76</v>
      </c>
      <c r="B59" s="25"/>
      <c r="C59" s="25"/>
      <c r="D59" s="25"/>
      <c r="E59" s="25"/>
      <c r="F59" s="25"/>
      <c r="G59" s="25"/>
      <c r="H59" s="25"/>
      <c r="I59" s="7"/>
    </row>
    <row r="60" spans="1:9" x14ac:dyDescent="0.2">
      <c r="A60" s="40" t="s">
        <v>110</v>
      </c>
      <c r="B60" s="23" t="s">
        <v>34</v>
      </c>
      <c r="C60" s="8">
        <v>11.67</v>
      </c>
      <c r="D60" s="7">
        <v>3.85</v>
      </c>
      <c r="E60" s="7">
        <v>4.55</v>
      </c>
      <c r="F60" s="7">
        <v>35.450000000000003</v>
      </c>
      <c r="G60" s="25">
        <v>198</v>
      </c>
      <c r="H60" s="25" t="s">
        <v>33</v>
      </c>
      <c r="I60" s="7">
        <v>3.5</v>
      </c>
    </row>
    <row r="61" spans="1:9" s="4" customFormat="1" ht="12.75" customHeight="1" x14ac:dyDescent="0.2">
      <c r="A61" s="40"/>
      <c r="B61" s="23" t="s">
        <v>17</v>
      </c>
      <c r="C61" s="8">
        <v>200</v>
      </c>
      <c r="D61" s="7">
        <v>0.2</v>
      </c>
      <c r="E61" s="7">
        <v>0</v>
      </c>
      <c r="F61" s="7">
        <v>10.5</v>
      </c>
      <c r="G61" s="25">
        <v>38.799999999999997</v>
      </c>
      <c r="H61" s="25" t="s">
        <v>16</v>
      </c>
      <c r="I61" s="7">
        <v>7</v>
      </c>
    </row>
    <row r="62" spans="1:9" s="4" customFormat="1" ht="12.75" customHeight="1" x14ac:dyDescent="0.2">
      <c r="A62" s="58" t="s">
        <v>113</v>
      </c>
      <c r="B62" s="59"/>
      <c r="C62" s="26">
        <f t="shared" ref="C62:I62" si="7">SUM(C60:C61)</f>
        <v>211.67</v>
      </c>
      <c r="D62" s="26">
        <f t="shared" si="7"/>
        <v>4.05</v>
      </c>
      <c r="E62" s="26">
        <f t="shared" si="7"/>
        <v>4.55</v>
      </c>
      <c r="F62" s="26">
        <f t="shared" si="7"/>
        <v>45.95</v>
      </c>
      <c r="G62" s="26">
        <f t="shared" si="7"/>
        <v>236.8</v>
      </c>
      <c r="H62" s="26">
        <f t="shared" si="7"/>
        <v>0</v>
      </c>
      <c r="I62" s="26">
        <f t="shared" si="7"/>
        <v>10.5</v>
      </c>
    </row>
    <row r="63" spans="1:9" s="4" customFormat="1" x14ac:dyDescent="0.2">
      <c r="A63" s="25" t="s">
        <v>78</v>
      </c>
      <c r="B63" s="25"/>
      <c r="C63" s="25"/>
      <c r="D63" s="25"/>
      <c r="E63" s="25"/>
      <c r="F63" s="25"/>
      <c r="G63" s="25"/>
      <c r="H63" s="25"/>
      <c r="I63" s="7"/>
    </row>
    <row r="64" spans="1:9" s="6" customFormat="1" x14ac:dyDescent="0.2">
      <c r="A64" s="39" t="s">
        <v>110</v>
      </c>
      <c r="B64" s="23" t="s">
        <v>34</v>
      </c>
      <c r="C64" s="8">
        <v>11.67</v>
      </c>
      <c r="D64" s="7">
        <v>3.85</v>
      </c>
      <c r="E64" s="7">
        <v>4.55</v>
      </c>
      <c r="F64" s="7">
        <v>35.450000000000003</v>
      </c>
      <c r="G64" s="25">
        <v>198</v>
      </c>
      <c r="H64" s="25" t="s">
        <v>33</v>
      </c>
      <c r="I64" s="7">
        <v>3.5</v>
      </c>
    </row>
    <row r="65" spans="1:9" x14ac:dyDescent="0.2">
      <c r="A65" s="40"/>
      <c r="B65" s="23" t="s">
        <v>17</v>
      </c>
      <c r="C65" s="8">
        <v>200</v>
      </c>
      <c r="D65" s="7">
        <v>0.2</v>
      </c>
      <c r="E65" s="7">
        <v>0</v>
      </c>
      <c r="F65" s="7">
        <v>10.5</v>
      </c>
      <c r="G65" s="25">
        <v>38.799999999999997</v>
      </c>
      <c r="H65" s="25" t="s">
        <v>16</v>
      </c>
      <c r="I65" s="7">
        <v>7</v>
      </c>
    </row>
    <row r="66" spans="1:9" s="4" customFormat="1" ht="12.75" customHeight="1" x14ac:dyDescent="0.2">
      <c r="A66" s="58" t="s">
        <v>113</v>
      </c>
      <c r="B66" s="59"/>
      <c r="C66" s="26">
        <f t="shared" ref="C66:I66" si="8">SUM(C64:C65)</f>
        <v>211.67</v>
      </c>
      <c r="D66" s="26">
        <f t="shared" si="8"/>
        <v>4.05</v>
      </c>
      <c r="E66" s="26">
        <f t="shared" si="8"/>
        <v>4.55</v>
      </c>
      <c r="F66" s="26">
        <f t="shared" si="8"/>
        <v>45.95</v>
      </c>
      <c r="G66" s="26">
        <f t="shared" si="8"/>
        <v>236.8</v>
      </c>
      <c r="H66" s="26">
        <f t="shared" si="8"/>
        <v>0</v>
      </c>
      <c r="I66" s="17">
        <f t="shared" si="8"/>
        <v>10.5</v>
      </c>
    </row>
    <row r="67" spans="1:9" x14ac:dyDescent="0.2">
      <c r="A67" s="25" t="s">
        <v>79</v>
      </c>
      <c r="B67" s="25"/>
      <c r="C67" s="25"/>
      <c r="D67" s="25"/>
      <c r="E67" s="25"/>
      <c r="F67" s="25"/>
      <c r="G67" s="25"/>
      <c r="H67" s="25"/>
      <c r="I67" s="7"/>
    </row>
    <row r="68" spans="1:9" s="4" customFormat="1" x14ac:dyDescent="0.2">
      <c r="A68" s="20" t="s">
        <v>110</v>
      </c>
      <c r="B68" s="23" t="s">
        <v>34</v>
      </c>
      <c r="C68" s="8">
        <v>11.67</v>
      </c>
      <c r="D68" s="7">
        <v>3.85</v>
      </c>
      <c r="E68" s="7">
        <v>4.55</v>
      </c>
      <c r="F68" s="7">
        <v>35.450000000000003</v>
      </c>
      <c r="G68" s="25">
        <v>198</v>
      </c>
      <c r="H68" s="25" t="s">
        <v>33</v>
      </c>
      <c r="I68" s="7">
        <v>3.5</v>
      </c>
    </row>
    <row r="69" spans="1:9" x14ac:dyDescent="0.2">
      <c r="A69" s="22"/>
      <c r="B69" s="23" t="s">
        <v>17</v>
      </c>
      <c r="C69" s="8">
        <v>200</v>
      </c>
      <c r="D69" s="7">
        <v>0.2</v>
      </c>
      <c r="E69" s="7">
        <v>0</v>
      </c>
      <c r="F69" s="7">
        <v>10.5</v>
      </c>
      <c r="G69" s="25">
        <v>38.799999999999997</v>
      </c>
      <c r="H69" s="25" t="s">
        <v>16</v>
      </c>
      <c r="I69" s="7">
        <v>7</v>
      </c>
    </row>
    <row r="70" spans="1:9" x14ac:dyDescent="0.2">
      <c r="A70" s="58" t="s">
        <v>113</v>
      </c>
      <c r="B70" s="59"/>
      <c r="C70" s="27">
        <f t="shared" ref="C70:I70" si="9">SUM(C68:C69)</f>
        <v>211.67</v>
      </c>
      <c r="D70" s="27">
        <f t="shared" si="9"/>
        <v>4.05</v>
      </c>
      <c r="E70" s="27">
        <f t="shared" si="9"/>
        <v>4.55</v>
      </c>
      <c r="F70" s="27">
        <f t="shared" si="9"/>
        <v>45.95</v>
      </c>
      <c r="G70" s="27">
        <f t="shared" si="9"/>
        <v>236.8</v>
      </c>
      <c r="H70" s="27">
        <f t="shared" si="9"/>
        <v>0</v>
      </c>
      <c r="I70" s="18">
        <f t="shared" si="9"/>
        <v>10.5</v>
      </c>
    </row>
    <row r="71" spans="1:9" x14ac:dyDescent="0.2">
      <c r="A71" s="37" t="s">
        <v>80</v>
      </c>
      <c r="B71" s="37"/>
      <c r="C71" s="23">
        <f>C34+C38+C42+C46+C50+C54+C58+C62+C66+C70</f>
        <v>2116.7000000000003</v>
      </c>
      <c r="D71" s="23">
        <f>D34+D38+D42+D46+D50+D54+D58+D62+D66+D70</f>
        <v>40.499999999999993</v>
      </c>
      <c r="E71" s="23">
        <f>E34+E38+E42+E46+E50+E54+E58+E62+E66+E70</f>
        <v>45.499999999999993</v>
      </c>
      <c r="F71" s="23">
        <f>F34+F38+F42+F46+F50+F54+F58+F62+F66+F70</f>
        <v>459.49999999999994</v>
      </c>
      <c r="G71" s="23">
        <f>G34+G38+G42+G46+G50+G54+G58+G62+G66+G70</f>
        <v>2368</v>
      </c>
      <c r="H71" s="23">
        <v>0</v>
      </c>
      <c r="I71" s="23">
        <f>I34+I38+I42+I46+I50+I54+I58+I62+I66+I70</f>
        <v>105</v>
      </c>
    </row>
    <row r="72" spans="1:9" s="4" customFormat="1" ht="12.75" customHeight="1" x14ac:dyDescent="0.2">
      <c r="A72" s="37" t="s">
        <v>115</v>
      </c>
      <c r="B72" s="37"/>
      <c r="C72" s="25">
        <f>C71/10</f>
        <v>211.67000000000002</v>
      </c>
      <c r="D72" s="25">
        <f t="shared" ref="D72:I72" si="10">D71/10</f>
        <v>4.0499999999999989</v>
      </c>
      <c r="E72" s="25">
        <f t="shared" si="10"/>
        <v>4.5499999999999989</v>
      </c>
      <c r="F72" s="25">
        <f t="shared" si="10"/>
        <v>45.949999999999996</v>
      </c>
      <c r="G72" s="25">
        <f t="shared" si="10"/>
        <v>236.8</v>
      </c>
      <c r="H72" s="25">
        <f t="shared" si="10"/>
        <v>0</v>
      </c>
      <c r="I72" s="25">
        <f t="shared" si="10"/>
        <v>10.5</v>
      </c>
    </row>
    <row r="77" spans="1:9" s="4" customFormat="1" ht="12.75" customHeight="1" x14ac:dyDescent="0.2">
      <c r="A77" s="10"/>
      <c r="B77" s="9"/>
      <c r="C77" s="10"/>
      <c r="D77" s="29"/>
      <c r="E77" s="29"/>
      <c r="F77" s="29"/>
      <c r="G77" s="10"/>
      <c r="H77" s="10"/>
      <c r="I77" s="29"/>
    </row>
    <row r="78" spans="1:9" s="4" customFormat="1" ht="12.75" customHeight="1" x14ac:dyDescent="0.2">
      <c r="A78" s="10"/>
      <c r="B78" s="9"/>
      <c r="C78" s="10"/>
      <c r="D78" s="29"/>
      <c r="E78" s="29"/>
      <c r="F78" s="29"/>
      <c r="G78" s="10"/>
      <c r="H78" s="10"/>
      <c r="I78" s="29"/>
    </row>
    <row r="79" spans="1:9" s="4" customFormat="1" ht="12.75" customHeight="1" x14ac:dyDescent="0.2">
      <c r="A79" s="10"/>
      <c r="B79" s="9"/>
      <c r="C79" s="10"/>
      <c r="D79" s="29"/>
      <c r="E79" s="29"/>
      <c r="F79" s="29"/>
      <c r="G79" s="10"/>
      <c r="H79" s="10"/>
      <c r="I79" s="29"/>
    </row>
    <row r="85" spans="1:9" s="4" customFormat="1" ht="12.75" customHeight="1" x14ac:dyDescent="0.2">
      <c r="A85" s="10"/>
      <c r="B85" s="9"/>
      <c r="C85" s="10"/>
      <c r="D85" s="29"/>
      <c r="E85" s="29"/>
      <c r="F85" s="29"/>
      <c r="G85" s="10"/>
      <c r="H85" s="10"/>
      <c r="I85" s="29"/>
    </row>
    <row r="86" spans="1:9" s="4" customFormat="1" ht="12.75" customHeight="1" x14ac:dyDescent="0.2">
      <c r="A86" s="10"/>
      <c r="B86" s="9"/>
      <c r="C86" s="10"/>
      <c r="D86" s="29"/>
      <c r="E86" s="29"/>
      <c r="F86" s="29"/>
      <c r="G86" s="10"/>
      <c r="H86" s="10"/>
      <c r="I86" s="29"/>
    </row>
    <row r="90" spans="1:9" s="4" customFormat="1" ht="12.75" customHeight="1" x14ac:dyDescent="0.2">
      <c r="A90" s="10"/>
      <c r="B90" s="9"/>
      <c r="C90" s="10"/>
      <c r="D90" s="29"/>
      <c r="E90" s="29"/>
      <c r="F90" s="29"/>
      <c r="G90" s="10"/>
      <c r="H90" s="10"/>
      <c r="I90" s="29"/>
    </row>
    <row r="91" spans="1:9" s="4" customFormat="1" ht="12.75" customHeight="1" x14ac:dyDescent="0.2">
      <c r="A91" s="10"/>
      <c r="B91" s="9"/>
      <c r="C91" s="10"/>
      <c r="D91" s="29"/>
      <c r="E91" s="29"/>
      <c r="F91" s="29"/>
      <c r="G91" s="10"/>
      <c r="H91" s="10"/>
      <c r="I91" s="29"/>
    </row>
    <row r="92" spans="1:9" s="4" customFormat="1" ht="12.75" customHeight="1" x14ac:dyDescent="0.2">
      <c r="A92" s="10"/>
      <c r="B92" s="9"/>
      <c r="C92" s="10"/>
      <c r="D92" s="29"/>
      <c r="E92" s="29"/>
      <c r="F92" s="29"/>
      <c r="G92" s="10"/>
      <c r="H92" s="10"/>
      <c r="I92" s="29"/>
    </row>
    <row r="93" spans="1:9" s="4" customFormat="1" ht="12.75" customHeight="1" x14ac:dyDescent="0.2">
      <c r="A93" s="10"/>
      <c r="B93" s="9"/>
      <c r="C93" s="10"/>
      <c r="D93" s="29"/>
      <c r="E93" s="29"/>
      <c r="F93" s="29"/>
      <c r="G93" s="10"/>
      <c r="H93" s="10"/>
      <c r="I93" s="29"/>
    </row>
    <row r="98" spans="1:9" s="4" customFormat="1" ht="12.75" customHeight="1" x14ac:dyDescent="0.2">
      <c r="A98" s="10"/>
      <c r="B98" s="9"/>
      <c r="C98" s="10"/>
      <c r="D98" s="29"/>
      <c r="E98" s="29"/>
      <c r="F98" s="29"/>
      <c r="G98" s="10"/>
      <c r="H98" s="10"/>
      <c r="I98" s="29"/>
    </row>
    <row r="99" spans="1:9" s="4" customFormat="1" ht="12.75" customHeight="1" x14ac:dyDescent="0.2">
      <c r="A99" s="10"/>
      <c r="B99" s="9"/>
      <c r="C99" s="10"/>
      <c r="D99" s="29"/>
      <c r="E99" s="29"/>
      <c r="F99" s="29"/>
      <c r="G99" s="10"/>
      <c r="H99" s="10"/>
      <c r="I99" s="29"/>
    </row>
    <row r="103" spans="1:9" s="4" customFormat="1" x14ac:dyDescent="0.2">
      <c r="A103" s="10"/>
      <c r="B103" s="9"/>
      <c r="C103" s="10"/>
      <c r="D103" s="29"/>
      <c r="E103" s="29"/>
      <c r="F103" s="29"/>
      <c r="G103" s="10"/>
      <c r="H103" s="10"/>
      <c r="I103" s="29"/>
    </row>
    <row r="104" spans="1:9" s="4" customFormat="1" x14ac:dyDescent="0.2">
      <c r="A104" s="10"/>
      <c r="B104" s="9"/>
      <c r="C104" s="10"/>
      <c r="D104" s="29"/>
      <c r="E104" s="29"/>
      <c r="F104" s="29"/>
      <c r="G104" s="10"/>
      <c r="H104" s="10"/>
      <c r="I104" s="29"/>
    </row>
    <row r="105" spans="1:9" s="4" customFormat="1" x14ac:dyDescent="0.2">
      <c r="A105" s="10"/>
      <c r="B105" s="9"/>
      <c r="C105" s="10"/>
      <c r="D105" s="29"/>
      <c r="E105" s="29"/>
      <c r="F105" s="29"/>
      <c r="G105" s="10"/>
      <c r="H105" s="10"/>
      <c r="I105" s="29"/>
    </row>
    <row r="106" spans="1:9" s="4" customFormat="1" x14ac:dyDescent="0.2">
      <c r="A106" s="10"/>
      <c r="B106" s="9"/>
      <c r="C106" s="10"/>
      <c r="D106" s="29"/>
      <c r="E106" s="29"/>
      <c r="F106" s="29"/>
      <c r="G106" s="10"/>
      <c r="H106" s="10"/>
      <c r="I106" s="29"/>
    </row>
    <row r="107" spans="1:9" s="5" customFormat="1" ht="13.5" customHeight="1" x14ac:dyDescent="0.2">
      <c r="A107" s="10"/>
      <c r="B107" s="9"/>
      <c r="C107" s="10"/>
      <c r="D107" s="29"/>
      <c r="E107" s="29"/>
      <c r="F107" s="29"/>
      <c r="G107" s="10"/>
      <c r="H107" s="10"/>
      <c r="I107" s="29"/>
    </row>
  </sheetData>
  <mergeCells count="49">
    <mergeCell ref="B12:F12"/>
    <mergeCell ref="E6:I6"/>
    <mergeCell ref="B8:F8"/>
    <mergeCell ref="B9:F9"/>
    <mergeCell ref="B10:F10"/>
    <mergeCell ref="B11:F11"/>
    <mergeCell ref="E1:I1"/>
    <mergeCell ref="E2:I2"/>
    <mergeCell ref="E3:I3"/>
    <mergeCell ref="E4:I4"/>
    <mergeCell ref="E5:I5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46:B46"/>
    <mergeCell ref="C28:I28"/>
    <mergeCell ref="A29:A30"/>
    <mergeCell ref="B29:B30"/>
    <mergeCell ref="C29:C30"/>
    <mergeCell ref="D29:F29"/>
    <mergeCell ref="G29:G30"/>
    <mergeCell ref="H29:H30"/>
    <mergeCell ref="I29:I30"/>
    <mergeCell ref="A32:A33"/>
    <mergeCell ref="A34:B34"/>
    <mergeCell ref="A38:B38"/>
    <mergeCell ref="A40:A41"/>
    <mergeCell ref="A42:B42"/>
    <mergeCell ref="A72:B72"/>
    <mergeCell ref="A48:A49"/>
    <mergeCell ref="A50:B50"/>
    <mergeCell ref="A54:B54"/>
    <mergeCell ref="A56:A57"/>
    <mergeCell ref="A58:B58"/>
    <mergeCell ref="A60:A61"/>
    <mergeCell ref="A62:B62"/>
    <mergeCell ref="A64:A65"/>
    <mergeCell ref="A66:B66"/>
    <mergeCell ref="A70:B70"/>
    <mergeCell ref="A71:B71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Мл. школьники</vt:lpstr>
      <vt:lpstr>ОВЗ мл</vt:lpstr>
      <vt:lpstr>ОВЗ ст</vt:lpstr>
      <vt:lpstr>Раздор подв</vt:lpstr>
      <vt:lpstr>Киовский подв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aspple</cp:lastModifiedBy>
  <cp:lastPrinted>2023-08-24T12:12:27Z</cp:lastPrinted>
  <dcterms:created xsi:type="dcterms:W3CDTF">2010-09-29T09:10:17Z</dcterms:created>
  <dcterms:modified xsi:type="dcterms:W3CDTF">2023-09-05T13:17:22Z</dcterms:modified>
</cp:coreProperties>
</file>